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24226"/>
  <mc:AlternateContent xmlns:mc="http://schemas.openxmlformats.org/markup-compatibility/2006">
    <mc:Choice Requires="x15">
      <x15ac:absPath xmlns:x15ac="http://schemas.microsoft.com/office/spreadsheetml/2010/11/ac" url="C:\MY DOCUMENTS\Herring River Restoration Project\Websites\Herringriver.info\CoffeeCup\public_html\"/>
    </mc:Choice>
  </mc:AlternateContent>
  <xr:revisionPtr revIDLastSave="0" documentId="13_ncr:1_{B56D478B-D706-4AA3-8A3B-6799696F8275}" xr6:coauthVersionLast="47" xr6:coauthVersionMax="47" xr10:uidLastSave="{00000000-0000-0000-0000-000000000000}"/>
  <bookViews>
    <workbookView xWindow="-110" yWindow="-110" windowWidth="19420" windowHeight="10420" xr2:uid="{00000000-000D-0000-FFFF-FFFF00000000}"/>
  </bookViews>
  <sheets>
    <sheet name="SCOPE_BUDGET" sheetId="5" r:id="rId1"/>
    <sheet name="CommBuysOPTIONAL BUDGET WORKSHE" sheetId="6"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I54" i="6" l="1"/>
  <c r="F40" i="5"/>
  <c r="H6" i="5"/>
  <c r="H7" i="5"/>
  <c r="H10" i="5"/>
  <c r="H11" i="5"/>
  <c r="H12" i="5"/>
  <c r="H13" i="5"/>
  <c r="H14" i="5"/>
  <c r="H15" i="5"/>
  <c r="H16" i="5"/>
  <c r="H19" i="5"/>
  <c r="H20" i="5"/>
  <c r="H21" i="5"/>
  <c r="H22" i="5"/>
  <c r="H23" i="5"/>
  <c r="H24" i="5"/>
  <c r="H27" i="5"/>
  <c r="H28" i="5"/>
  <c r="H29" i="5"/>
  <c r="H30" i="5"/>
  <c r="H31" i="5"/>
  <c r="H32" i="5"/>
  <c r="H35" i="5"/>
  <c r="H36" i="5"/>
  <c r="H37" i="5"/>
  <c r="H38" i="5"/>
  <c r="H39" i="5"/>
  <c r="H40" i="5"/>
  <c r="H43" i="5"/>
  <c r="H44" i="5"/>
  <c r="H45" i="5"/>
  <c r="H46" i="5"/>
  <c r="H47" i="5"/>
  <c r="H50" i="5"/>
  <c r="H52" i="5"/>
  <c r="H53" i="5"/>
  <c r="H54" i="5"/>
  <c r="H55" i="5"/>
  <c r="H58" i="5"/>
  <c r="H59" i="5"/>
  <c r="H60" i="5"/>
  <c r="H61" i="5"/>
  <c r="I61" i="5" s="1"/>
  <c r="H62" i="5"/>
  <c r="H63" i="5"/>
  <c r="H70" i="5" s="1"/>
  <c r="H66" i="5"/>
  <c r="H67" i="5"/>
  <c r="H68" i="5"/>
  <c r="G7" i="5"/>
  <c r="G16" i="5"/>
  <c r="G24" i="5"/>
  <c r="G32" i="5"/>
  <c r="G40" i="5"/>
  <c r="G47" i="5"/>
  <c r="G55" i="5"/>
  <c r="G68" i="5"/>
  <c r="G70" i="5"/>
  <c r="AB54" i="6"/>
  <c r="P33" i="6"/>
  <c r="R33" i="6"/>
  <c r="T33" i="6"/>
  <c r="V33" i="6"/>
  <c r="X33" i="6"/>
  <c r="Z33" i="6"/>
  <c r="AB33" i="6"/>
  <c r="AD33" i="6"/>
  <c r="AI33" i="6"/>
  <c r="P37" i="6"/>
  <c r="R37" i="6"/>
  <c r="T37" i="6"/>
  <c r="V37" i="6"/>
  <c r="X37" i="6"/>
  <c r="Z37" i="6"/>
  <c r="AB37" i="6"/>
  <c r="AD37" i="6"/>
  <c r="P36" i="6"/>
  <c r="R36" i="6"/>
  <c r="T36" i="6"/>
  <c r="V36" i="6"/>
  <c r="X36" i="6"/>
  <c r="Z36" i="6"/>
  <c r="AB36" i="6"/>
  <c r="AD36" i="6"/>
  <c r="P35" i="6"/>
  <c r="R35" i="6"/>
  <c r="T35" i="6"/>
  <c r="AE35" i="6" s="1"/>
  <c r="AJ35" i="6" s="1"/>
  <c r="V35" i="6"/>
  <c r="X35" i="6"/>
  <c r="Z35" i="6"/>
  <c r="AB35" i="6"/>
  <c r="AD35" i="6"/>
  <c r="AB34" i="6"/>
  <c r="AD34" i="6"/>
  <c r="AE34" i="6"/>
  <c r="AJ34" i="6" s="1"/>
  <c r="AK34" i="6" s="1"/>
  <c r="AI34" i="6"/>
  <c r="I58" i="5"/>
  <c r="I59" i="5"/>
  <c r="I60" i="5"/>
  <c r="I62" i="5"/>
  <c r="E63" i="5"/>
  <c r="E70" i="5" s="1"/>
  <c r="F63" i="5"/>
  <c r="I11" i="5"/>
  <c r="I10" i="5"/>
  <c r="I12" i="5"/>
  <c r="F16" i="5"/>
  <c r="E16" i="5"/>
  <c r="AI35" i="6"/>
  <c r="M35" i="6"/>
  <c r="I35" i="6"/>
  <c r="G35" i="6"/>
  <c r="E35" i="6"/>
  <c r="N35" i="6" s="1"/>
  <c r="C35" i="6"/>
  <c r="AI56" i="6"/>
  <c r="AD56" i="6"/>
  <c r="AB56" i="6"/>
  <c r="Z56" i="6"/>
  <c r="X56" i="6"/>
  <c r="V56" i="6"/>
  <c r="T56" i="6"/>
  <c r="R56" i="6"/>
  <c r="P56" i="6"/>
  <c r="M56" i="6"/>
  <c r="I56" i="6"/>
  <c r="G56" i="6"/>
  <c r="E56" i="6"/>
  <c r="C56" i="6"/>
  <c r="N56" i="6" s="1"/>
  <c r="AI58" i="6"/>
  <c r="AD58" i="6"/>
  <c r="AB58" i="6"/>
  <c r="Z58" i="6"/>
  <c r="X58" i="6"/>
  <c r="V58" i="6"/>
  <c r="T58" i="6"/>
  <c r="R58" i="6"/>
  <c r="P58" i="6"/>
  <c r="M58" i="6"/>
  <c r="I58" i="6"/>
  <c r="G58" i="6"/>
  <c r="E58" i="6"/>
  <c r="C58" i="6"/>
  <c r="AI57" i="6"/>
  <c r="AD57" i="6"/>
  <c r="AB57" i="6"/>
  <c r="Z57" i="6"/>
  <c r="X57" i="6"/>
  <c r="V57" i="6"/>
  <c r="T57" i="6"/>
  <c r="R57" i="6"/>
  <c r="P57" i="6"/>
  <c r="M57" i="6"/>
  <c r="I57" i="6"/>
  <c r="G57" i="6"/>
  <c r="E57" i="6"/>
  <c r="C57" i="6"/>
  <c r="AI55" i="6"/>
  <c r="AD55" i="6"/>
  <c r="AB55" i="6"/>
  <c r="Z55" i="6"/>
  <c r="X55" i="6"/>
  <c r="AE55" i="6" s="1"/>
  <c r="AJ55" i="6" s="1"/>
  <c r="V55" i="6"/>
  <c r="T55" i="6"/>
  <c r="R55" i="6"/>
  <c r="P55" i="6"/>
  <c r="M55" i="6"/>
  <c r="I55" i="6"/>
  <c r="G55" i="6"/>
  <c r="E55" i="6"/>
  <c r="C55" i="6"/>
  <c r="AD54" i="6"/>
  <c r="Z54" i="6"/>
  <c r="X54" i="6"/>
  <c r="V54" i="6"/>
  <c r="T54" i="6"/>
  <c r="R54" i="6"/>
  <c r="P54" i="6"/>
  <c r="AE54" i="6" s="1"/>
  <c r="AJ54" i="6" s="1"/>
  <c r="M54" i="6"/>
  <c r="I54" i="6"/>
  <c r="G54" i="6"/>
  <c r="E54" i="6"/>
  <c r="C54" i="6"/>
  <c r="AI51" i="6"/>
  <c r="AD51" i="6"/>
  <c r="AB51" i="6"/>
  <c r="Z51" i="6"/>
  <c r="X51" i="6"/>
  <c r="V51" i="6"/>
  <c r="T51" i="6"/>
  <c r="R51" i="6"/>
  <c r="P51" i="6"/>
  <c r="M51" i="6"/>
  <c r="I51" i="6"/>
  <c r="G51" i="6"/>
  <c r="E51" i="6"/>
  <c r="C51" i="6"/>
  <c r="AI50" i="6"/>
  <c r="AD50" i="6"/>
  <c r="AB50" i="6"/>
  <c r="Z50" i="6"/>
  <c r="X50" i="6"/>
  <c r="V50" i="6"/>
  <c r="T50" i="6"/>
  <c r="R50" i="6"/>
  <c r="P50" i="6"/>
  <c r="M50" i="6"/>
  <c r="I50" i="6"/>
  <c r="G50" i="6"/>
  <c r="E50" i="6"/>
  <c r="N50" i="6" s="1"/>
  <c r="C50" i="6"/>
  <c r="AI49" i="6"/>
  <c r="AD49" i="6"/>
  <c r="AB49" i="6"/>
  <c r="Z49" i="6"/>
  <c r="X49" i="6"/>
  <c r="V49" i="6"/>
  <c r="T49" i="6"/>
  <c r="R49" i="6"/>
  <c r="P49" i="6"/>
  <c r="M49" i="6"/>
  <c r="I49" i="6"/>
  <c r="G49" i="6"/>
  <c r="E49" i="6"/>
  <c r="C49" i="6"/>
  <c r="AI46" i="6"/>
  <c r="AD46" i="6"/>
  <c r="AB46" i="6"/>
  <c r="Z46" i="6"/>
  <c r="X46" i="6"/>
  <c r="V46" i="6"/>
  <c r="T46" i="6"/>
  <c r="R46" i="6"/>
  <c r="P46" i="6"/>
  <c r="M46" i="6"/>
  <c r="I46" i="6"/>
  <c r="G46" i="6"/>
  <c r="E46" i="6"/>
  <c r="C46" i="6"/>
  <c r="AI73" i="6"/>
  <c r="AD73" i="6"/>
  <c r="AB73" i="6"/>
  <c r="Z73" i="6"/>
  <c r="X73" i="6"/>
  <c r="V73" i="6"/>
  <c r="T73" i="6"/>
  <c r="R73" i="6"/>
  <c r="P73" i="6"/>
  <c r="M73" i="6"/>
  <c r="I73" i="6"/>
  <c r="G73" i="6"/>
  <c r="E73" i="6"/>
  <c r="C73" i="6"/>
  <c r="AI68" i="6"/>
  <c r="AD68" i="6"/>
  <c r="AB68" i="6"/>
  <c r="Z68" i="6"/>
  <c r="AE68" i="6" s="1"/>
  <c r="AJ68" i="6" s="1"/>
  <c r="X68" i="6"/>
  <c r="V68" i="6"/>
  <c r="T68" i="6"/>
  <c r="R68" i="6"/>
  <c r="P68" i="6"/>
  <c r="M68" i="6"/>
  <c r="I68" i="6"/>
  <c r="G68" i="6"/>
  <c r="E68" i="6"/>
  <c r="C68" i="6"/>
  <c r="AI62" i="6"/>
  <c r="AD62" i="6"/>
  <c r="AB62" i="6"/>
  <c r="Z62" i="6"/>
  <c r="X62" i="6"/>
  <c r="V62" i="6"/>
  <c r="T62" i="6"/>
  <c r="AE62" i="6" s="1"/>
  <c r="AJ62" i="6" s="1"/>
  <c r="R62" i="6"/>
  <c r="P62" i="6"/>
  <c r="M62" i="6"/>
  <c r="I62" i="6"/>
  <c r="G62" i="6"/>
  <c r="E62" i="6"/>
  <c r="C62" i="6"/>
  <c r="N62" i="6" s="1"/>
  <c r="AI41" i="6"/>
  <c r="AD41" i="6"/>
  <c r="AB41" i="6"/>
  <c r="Z41" i="6"/>
  <c r="X41" i="6"/>
  <c r="V41" i="6"/>
  <c r="T41" i="6"/>
  <c r="R41" i="6"/>
  <c r="P41" i="6"/>
  <c r="M41" i="6"/>
  <c r="I41" i="6"/>
  <c r="G41" i="6"/>
  <c r="E41" i="6"/>
  <c r="C41" i="6"/>
  <c r="AI28" i="6"/>
  <c r="AD28" i="6"/>
  <c r="AB28" i="6"/>
  <c r="Z28" i="6"/>
  <c r="X28" i="6"/>
  <c r="V28" i="6"/>
  <c r="T28" i="6"/>
  <c r="R28" i="6"/>
  <c r="P28" i="6"/>
  <c r="M28" i="6"/>
  <c r="I28" i="6"/>
  <c r="N28" i="6" s="1"/>
  <c r="G28" i="6"/>
  <c r="E28" i="6"/>
  <c r="C28" i="6"/>
  <c r="AI27" i="6"/>
  <c r="AD27" i="6"/>
  <c r="AB27" i="6"/>
  <c r="Z27" i="6"/>
  <c r="X27" i="6"/>
  <c r="V27" i="6"/>
  <c r="T27" i="6"/>
  <c r="R27" i="6"/>
  <c r="P27" i="6"/>
  <c r="M27" i="6"/>
  <c r="I27" i="6"/>
  <c r="G27" i="6"/>
  <c r="E27" i="6"/>
  <c r="N27" i="6" s="1"/>
  <c r="AK27" i="6" s="1"/>
  <c r="C27" i="6"/>
  <c r="AI21" i="6"/>
  <c r="AD21" i="6"/>
  <c r="AB21" i="6"/>
  <c r="Z21" i="6"/>
  <c r="X21" i="6"/>
  <c r="V21" i="6"/>
  <c r="T21" i="6"/>
  <c r="R21" i="6"/>
  <c r="P21" i="6"/>
  <c r="AE21" i="6" s="1"/>
  <c r="AJ21" i="6" s="1"/>
  <c r="M21" i="6"/>
  <c r="I21" i="6"/>
  <c r="G21" i="6"/>
  <c r="E21" i="6"/>
  <c r="C21" i="6"/>
  <c r="N21" i="6" s="1"/>
  <c r="AI20" i="6"/>
  <c r="AD20" i="6"/>
  <c r="AB20" i="6"/>
  <c r="Z20" i="6"/>
  <c r="X20" i="6"/>
  <c r="V20" i="6"/>
  <c r="T20" i="6"/>
  <c r="R20" i="6"/>
  <c r="AE20" i="6" s="1"/>
  <c r="AJ20" i="6" s="1"/>
  <c r="P20" i="6"/>
  <c r="M20" i="6"/>
  <c r="I20" i="6"/>
  <c r="G20" i="6"/>
  <c r="E20" i="6"/>
  <c r="C20" i="6"/>
  <c r="X93" i="6"/>
  <c r="V93" i="6"/>
  <c r="X92" i="6"/>
  <c r="V92" i="6"/>
  <c r="X89" i="6"/>
  <c r="V89" i="6"/>
  <c r="X88" i="6"/>
  <c r="V88" i="6"/>
  <c r="X87" i="6"/>
  <c r="V87" i="6"/>
  <c r="X84" i="6"/>
  <c r="V84" i="6"/>
  <c r="X83" i="6"/>
  <c r="V83" i="6"/>
  <c r="X82" i="6"/>
  <c r="V82" i="6"/>
  <c r="X79" i="6"/>
  <c r="V79" i="6"/>
  <c r="X78" i="6"/>
  <c r="V78" i="6"/>
  <c r="X77" i="6"/>
  <c r="V77" i="6"/>
  <c r="X74" i="6"/>
  <c r="V74" i="6"/>
  <c r="X72" i="6"/>
  <c r="V72" i="6"/>
  <c r="X69" i="6"/>
  <c r="V69" i="6"/>
  <c r="X67" i="6"/>
  <c r="V67" i="6"/>
  <c r="X61" i="6"/>
  <c r="V61" i="6"/>
  <c r="X43" i="6"/>
  <c r="V43" i="6"/>
  <c r="AE43" i="6" s="1"/>
  <c r="AJ43" i="6" s="1"/>
  <c r="X42" i="6"/>
  <c r="V42" i="6"/>
  <c r="X40" i="6"/>
  <c r="V40" i="6"/>
  <c r="X30" i="6"/>
  <c r="V30" i="6"/>
  <c r="X29" i="6"/>
  <c r="V29" i="6"/>
  <c r="X26" i="6"/>
  <c r="V26" i="6"/>
  <c r="X23" i="6"/>
  <c r="V23" i="6"/>
  <c r="X22" i="6"/>
  <c r="V22" i="6"/>
  <c r="X19" i="6"/>
  <c r="V19" i="6"/>
  <c r="X16" i="6"/>
  <c r="AE16" i="6" s="1"/>
  <c r="AJ16" i="6" s="1"/>
  <c r="V16" i="6"/>
  <c r="X15" i="6"/>
  <c r="V15" i="6"/>
  <c r="X14" i="6"/>
  <c r="V14" i="6"/>
  <c r="X8" i="6"/>
  <c r="V8" i="6"/>
  <c r="T93" i="6"/>
  <c r="T92" i="6"/>
  <c r="T89" i="6"/>
  <c r="T88" i="6"/>
  <c r="T87" i="6"/>
  <c r="T84" i="6"/>
  <c r="T83" i="6"/>
  <c r="T82" i="6"/>
  <c r="T79" i="6"/>
  <c r="T78" i="6"/>
  <c r="T77" i="6"/>
  <c r="T74" i="6"/>
  <c r="T72" i="6"/>
  <c r="T69" i="6"/>
  <c r="T67" i="6"/>
  <c r="T61" i="6"/>
  <c r="T43" i="6"/>
  <c r="T42" i="6"/>
  <c r="T40" i="6"/>
  <c r="T30" i="6"/>
  <c r="T29" i="6"/>
  <c r="T26" i="6"/>
  <c r="T23" i="6"/>
  <c r="T22" i="6"/>
  <c r="T19" i="6"/>
  <c r="T16" i="6"/>
  <c r="T15" i="6"/>
  <c r="T14" i="6"/>
  <c r="T8" i="6"/>
  <c r="R93" i="6"/>
  <c r="R92" i="6"/>
  <c r="R89" i="6"/>
  <c r="R88" i="6"/>
  <c r="R87" i="6"/>
  <c r="R84" i="6"/>
  <c r="R83" i="6"/>
  <c r="R82" i="6"/>
  <c r="R79" i="6"/>
  <c r="R78" i="6"/>
  <c r="R77" i="6"/>
  <c r="R74" i="6"/>
  <c r="R72" i="6"/>
  <c r="R69" i="6"/>
  <c r="R67" i="6"/>
  <c r="R61" i="6"/>
  <c r="R43" i="6"/>
  <c r="R42" i="6"/>
  <c r="R40" i="6"/>
  <c r="R30" i="6"/>
  <c r="R29" i="6"/>
  <c r="R26" i="6"/>
  <c r="R23" i="6"/>
  <c r="R22" i="6"/>
  <c r="R19" i="6"/>
  <c r="R16" i="6"/>
  <c r="R15" i="6"/>
  <c r="R14" i="6"/>
  <c r="R8" i="6"/>
  <c r="AI93" i="6"/>
  <c r="AD93" i="6"/>
  <c r="AB93" i="6"/>
  <c r="Z93" i="6"/>
  <c r="P93" i="6"/>
  <c r="M93" i="6"/>
  <c r="I93" i="6"/>
  <c r="G93" i="6"/>
  <c r="E93" i="6"/>
  <c r="C93" i="6"/>
  <c r="AI92" i="6"/>
  <c r="AD92" i="6"/>
  <c r="AB92" i="6"/>
  <c r="Z92" i="6"/>
  <c r="P92" i="6"/>
  <c r="M92" i="6"/>
  <c r="I92" i="6"/>
  <c r="G92" i="6"/>
  <c r="E92" i="6"/>
  <c r="C92" i="6"/>
  <c r="AI89" i="6"/>
  <c r="AD89" i="6"/>
  <c r="AB89" i="6"/>
  <c r="Z89" i="6"/>
  <c r="P89" i="6"/>
  <c r="M89" i="6"/>
  <c r="I89" i="6"/>
  <c r="G89" i="6"/>
  <c r="E89" i="6"/>
  <c r="C89" i="6"/>
  <c r="N89" i="6" s="1"/>
  <c r="AI88" i="6"/>
  <c r="AD88" i="6"/>
  <c r="AB88" i="6"/>
  <c r="Z88" i="6"/>
  <c r="P88" i="6"/>
  <c r="M88" i="6"/>
  <c r="I88" i="6"/>
  <c r="G88" i="6"/>
  <c r="E88" i="6"/>
  <c r="C88" i="6"/>
  <c r="AI87" i="6"/>
  <c r="AD87" i="6"/>
  <c r="AB87" i="6"/>
  <c r="Z87" i="6"/>
  <c r="AE87" i="6" s="1"/>
  <c r="AJ87" i="6" s="1"/>
  <c r="P87" i="6"/>
  <c r="M87" i="6"/>
  <c r="I87" i="6"/>
  <c r="N87" i="6" s="1"/>
  <c r="G87" i="6"/>
  <c r="E87" i="6"/>
  <c r="C87" i="6"/>
  <c r="AI84" i="6"/>
  <c r="AD84" i="6"/>
  <c r="AB84" i="6"/>
  <c r="Z84" i="6"/>
  <c r="P84" i="6"/>
  <c r="M84" i="6"/>
  <c r="I84" i="6"/>
  <c r="G84" i="6"/>
  <c r="E84" i="6"/>
  <c r="C84" i="6"/>
  <c r="AI83" i="6"/>
  <c r="AD83" i="6"/>
  <c r="AB83" i="6"/>
  <c r="Z83" i="6"/>
  <c r="P83" i="6"/>
  <c r="M83" i="6"/>
  <c r="I83" i="6"/>
  <c r="G83" i="6"/>
  <c r="E83" i="6"/>
  <c r="C83" i="6"/>
  <c r="N83" i="6" s="1"/>
  <c r="AI82" i="6"/>
  <c r="AD82" i="6"/>
  <c r="AB82" i="6"/>
  <c r="AE82" i="6" s="1"/>
  <c r="Z82" i="6"/>
  <c r="P82" i="6"/>
  <c r="M82" i="6"/>
  <c r="I82" i="6"/>
  <c r="G82" i="6"/>
  <c r="E82" i="6"/>
  <c r="C82" i="6"/>
  <c r="AI79" i="6"/>
  <c r="AD79" i="6"/>
  <c r="AB79" i="6"/>
  <c r="Z79" i="6"/>
  <c r="P79" i="6"/>
  <c r="AE79" i="6" s="1"/>
  <c r="AJ79" i="6" s="1"/>
  <c r="M79" i="6"/>
  <c r="I79" i="6"/>
  <c r="G79" i="6"/>
  <c r="E79" i="6"/>
  <c r="N79" i="6" s="1"/>
  <c r="AK79" i="6" s="1"/>
  <c r="C79" i="6"/>
  <c r="AI78" i="6"/>
  <c r="AD78" i="6"/>
  <c r="AB78" i="6"/>
  <c r="Z78" i="6"/>
  <c r="P78" i="6"/>
  <c r="M78" i="6"/>
  <c r="I78" i="6"/>
  <c r="G78" i="6"/>
  <c r="E78" i="6"/>
  <c r="C78" i="6"/>
  <c r="AI77" i="6"/>
  <c r="AD77" i="6"/>
  <c r="AB77" i="6"/>
  <c r="Z77" i="6"/>
  <c r="P77" i="6"/>
  <c r="AE77" i="6" s="1"/>
  <c r="M77" i="6"/>
  <c r="I77" i="6"/>
  <c r="G77" i="6"/>
  <c r="E77" i="6"/>
  <c r="C77" i="6"/>
  <c r="N77" i="6" s="1"/>
  <c r="AI74" i="6"/>
  <c r="AD74" i="6"/>
  <c r="AB74" i="6"/>
  <c r="Z74" i="6"/>
  <c r="P74" i="6"/>
  <c r="M74" i="6"/>
  <c r="I74" i="6"/>
  <c r="G74" i="6"/>
  <c r="N74" i="6" s="1"/>
  <c r="E74" i="6"/>
  <c r="C74" i="6"/>
  <c r="AI72" i="6"/>
  <c r="AD72" i="6"/>
  <c r="AB72" i="6"/>
  <c r="Z72" i="6"/>
  <c r="AE72" i="6" s="1"/>
  <c r="AJ72" i="6" s="1"/>
  <c r="P72" i="6"/>
  <c r="M72" i="6"/>
  <c r="I72" i="6"/>
  <c r="G72" i="6"/>
  <c r="E72" i="6"/>
  <c r="C72" i="6"/>
  <c r="AI69" i="6"/>
  <c r="AD69" i="6"/>
  <c r="AB69" i="6"/>
  <c r="Z69" i="6"/>
  <c r="AE69" i="6" s="1"/>
  <c r="AJ69" i="6" s="1"/>
  <c r="P69" i="6"/>
  <c r="M69" i="6"/>
  <c r="I69" i="6"/>
  <c r="G69" i="6"/>
  <c r="E69" i="6"/>
  <c r="C69" i="6"/>
  <c r="AI67" i="6"/>
  <c r="AD67" i="6"/>
  <c r="AB67" i="6"/>
  <c r="Z67" i="6"/>
  <c r="P67" i="6"/>
  <c r="M67" i="6"/>
  <c r="I67" i="6"/>
  <c r="G67" i="6"/>
  <c r="E67" i="6"/>
  <c r="C67" i="6"/>
  <c r="N67" i="6" s="1"/>
  <c r="AI61" i="6"/>
  <c r="AD61" i="6"/>
  <c r="AB61" i="6"/>
  <c r="Z61" i="6"/>
  <c r="P61" i="6"/>
  <c r="M61" i="6"/>
  <c r="I61" i="6"/>
  <c r="G61" i="6"/>
  <c r="E61" i="6"/>
  <c r="N61" i="6" s="1"/>
  <c r="C61" i="6"/>
  <c r="AI43" i="6"/>
  <c r="AD43" i="6"/>
  <c r="AB43" i="6"/>
  <c r="Z43" i="6"/>
  <c r="P43" i="6"/>
  <c r="M43" i="6"/>
  <c r="I43" i="6"/>
  <c r="G43" i="6"/>
  <c r="E43" i="6"/>
  <c r="N43" i="6" s="1"/>
  <c r="C43" i="6"/>
  <c r="AI42" i="6"/>
  <c r="AD42" i="6"/>
  <c r="AB42" i="6"/>
  <c r="Z42" i="6"/>
  <c r="P42" i="6"/>
  <c r="M42" i="6"/>
  <c r="I42" i="6"/>
  <c r="G42" i="6"/>
  <c r="E42" i="6"/>
  <c r="C42" i="6"/>
  <c r="AI40" i="6"/>
  <c r="AD40" i="6"/>
  <c r="AB40" i="6"/>
  <c r="Z40" i="6"/>
  <c r="P40" i="6"/>
  <c r="M40" i="6"/>
  <c r="I40" i="6"/>
  <c r="G40" i="6"/>
  <c r="E40" i="6"/>
  <c r="C40" i="6"/>
  <c r="AI37" i="6"/>
  <c r="M37" i="6"/>
  <c r="I37" i="6"/>
  <c r="G37" i="6"/>
  <c r="E37" i="6"/>
  <c r="C37" i="6"/>
  <c r="AI36" i="6"/>
  <c r="M36" i="6"/>
  <c r="I36" i="6"/>
  <c r="G36" i="6"/>
  <c r="E36" i="6"/>
  <c r="N36" i="6" s="1"/>
  <c r="C36" i="6"/>
  <c r="M33" i="6"/>
  <c r="I33" i="6"/>
  <c r="G33" i="6"/>
  <c r="E33" i="6"/>
  <c r="C33" i="6"/>
  <c r="N33" i="6" s="1"/>
  <c r="AI30" i="6"/>
  <c r="AD30" i="6"/>
  <c r="AB30" i="6"/>
  <c r="Z30" i="6"/>
  <c r="P30" i="6"/>
  <c r="M30" i="6"/>
  <c r="I30" i="6"/>
  <c r="G30" i="6"/>
  <c r="E30" i="6"/>
  <c r="C30" i="6"/>
  <c r="N30" i="6" s="1"/>
  <c r="AI29" i="6"/>
  <c r="AD29" i="6"/>
  <c r="AB29" i="6"/>
  <c r="Z29" i="6"/>
  <c r="P29" i="6"/>
  <c r="M29" i="6"/>
  <c r="I29" i="6"/>
  <c r="G29" i="6"/>
  <c r="E29" i="6"/>
  <c r="C29" i="6"/>
  <c r="AI26" i="6"/>
  <c r="AD26" i="6"/>
  <c r="AB26" i="6"/>
  <c r="Z26" i="6"/>
  <c r="P26" i="6"/>
  <c r="M26" i="6"/>
  <c r="I26" i="6"/>
  <c r="G26" i="6"/>
  <c r="E26" i="6"/>
  <c r="N26" i="6" s="1"/>
  <c r="C26" i="6"/>
  <c r="AI23" i="6"/>
  <c r="AD23" i="6"/>
  <c r="AB23" i="6"/>
  <c r="Z23" i="6"/>
  <c r="P23" i="6"/>
  <c r="M23" i="6"/>
  <c r="I23" i="6"/>
  <c r="G23" i="6"/>
  <c r="E23" i="6"/>
  <c r="N23" i="6" s="1"/>
  <c r="C23" i="6"/>
  <c r="AI22" i="6"/>
  <c r="AD22" i="6"/>
  <c r="AB22" i="6"/>
  <c r="Z22" i="6"/>
  <c r="P22" i="6"/>
  <c r="M22" i="6"/>
  <c r="I22" i="6"/>
  <c r="G22" i="6"/>
  <c r="N22" i="6" s="1"/>
  <c r="E22" i="6"/>
  <c r="C22" i="6"/>
  <c r="AI19" i="6"/>
  <c r="AD19" i="6"/>
  <c r="AB19" i="6"/>
  <c r="Z19" i="6"/>
  <c r="P19" i="6"/>
  <c r="M19" i="6"/>
  <c r="I19" i="6"/>
  <c r="G19" i="6"/>
  <c r="E19" i="6"/>
  <c r="C19" i="6"/>
  <c r="AI16" i="6"/>
  <c r="AD16" i="6"/>
  <c r="AB16" i="6"/>
  <c r="Z16" i="6"/>
  <c r="P16" i="6"/>
  <c r="M16" i="6"/>
  <c r="I16" i="6"/>
  <c r="G16" i="6"/>
  <c r="E16" i="6"/>
  <c r="C16" i="6"/>
  <c r="N16" i="6" s="1"/>
  <c r="AI15" i="6"/>
  <c r="AD15" i="6"/>
  <c r="AB15" i="6"/>
  <c r="Z15" i="6"/>
  <c r="P15" i="6"/>
  <c r="M15" i="6"/>
  <c r="I15" i="6"/>
  <c r="G15" i="6"/>
  <c r="E15" i="6"/>
  <c r="N15" i="6" s="1"/>
  <c r="C15" i="6"/>
  <c r="AI14" i="6"/>
  <c r="AD14" i="6"/>
  <c r="AB14" i="6"/>
  <c r="Z14" i="6"/>
  <c r="P14" i="6"/>
  <c r="M14" i="6"/>
  <c r="I14" i="6"/>
  <c r="G14" i="6"/>
  <c r="E14" i="6"/>
  <c r="N14" i="6" s="1"/>
  <c r="C14" i="6"/>
  <c r="AI8" i="6"/>
  <c r="AD8" i="6"/>
  <c r="AB8" i="6"/>
  <c r="Z8" i="6"/>
  <c r="P8" i="6"/>
  <c r="M8" i="6"/>
  <c r="I8" i="6"/>
  <c r="N8" i="6" s="1"/>
  <c r="N9" i="6" s="1"/>
  <c r="G8" i="6"/>
  <c r="E8" i="6"/>
  <c r="C8" i="6"/>
  <c r="AE30" i="6"/>
  <c r="AJ30" i="6" s="1"/>
  <c r="AE27" i="6"/>
  <c r="AJ27" i="6" s="1"/>
  <c r="N49" i="6"/>
  <c r="N51" i="6"/>
  <c r="N54" i="6"/>
  <c r="N41" i="6"/>
  <c r="N92" i="6"/>
  <c r="AE84" i="6"/>
  <c r="AJ84" i="6" s="1"/>
  <c r="N42" i="6"/>
  <c r="AE74" i="6"/>
  <c r="AJ74" i="6" s="1"/>
  <c r="N40" i="6"/>
  <c r="N78" i="6"/>
  <c r="AJ82" i="6"/>
  <c r="N37" i="6"/>
  <c r="AE88" i="6"/>
  <c r="AJ88" i="6"/>
  <c r="N19" i="6"/>
  <c r="N29" i="6"/>
  <c r="AE93" i="6"/>
  <c r="AJ93" i="6" s="1"/>
  <c r="I54" i="5"/>
  <c r="F55" i="5"/>
  <c r="E55" i="5"/>
  <c r="F47" i="5"/>
  <c r="I46" i="5"/>
  <c r="I45" i="5"/>
  <c r="I44" i="5"/>
  <c r="F24" i="5"/>
  <c r="E24" i="5"/>
  <c r="F32" i="5"/>
  <c r="I39" i="5"/>
  <c r="I38" i="5"/>
  <c r="I37" i="5"/>
  <c r="I36" i="5"/>
  <c r="I31" i="5"/>
  <c r="I30" i="5"/>
  <c r="I23" i="5"/>
  <c r="I22" i="5"/>
  <c r="I15" i="5"/>
  <c r="I14" i="5"/>
  <c r="E47" i="5"/>
  <c r="I43" i="5"/>
  <c r="E40" i="5"/>
  <c r="E32" i="5"/>
  <c r="I66" i="5"/>
  <c r="I47" i="5"/>
  <c r="G106" i="5"/>
  <c r="F106" i="5"/>
  <c r="E106" i="5"/>
  <c r="H105" i="5"/>
  <c r="I105" i="5" s="1"/>
  <c r="H104" i="5"/>
  <c r="I104" i="5" s="1"/>
  <c r="I106" i="5" s="1"/>
  <c r="G101" i="5"/>
  <c r="F101" i="5"/>
  <c r="E101" i="5"/>
  <c r="H100" i="5"/>
  <c r="I100" i="5" s="1"/>
  <c r="H99" i="5"/>
  <c r="I99" i="5" s="1"/>
  <c r="H98" i="5"/>
  <c r="H101" i="5" s="1"/>
  <c r="G95" i="5"/>
  <c r="G108" i="5" s="1"/>
  <c r="G110" i="5" s="1"/>
  <c r="F95" i="5"/>
  <c r="E95" i="5"/>
  <c r="H94" i="5"/>
  <c r="I94" i="5" s="1"/>
  <c r="I95" i="5" s="1"/>
  <c r="H93" i="5"/>
  <c r="I93" i="5"/>
  <c r="H92" i="5"/>
  <c r="I92" i="5"/>
  <c r="G89" i="5"/>
  <c r="F89" i="5"/>
  <c r="E89" i="5"/>
  <c r="H88" i="5"/>
  <c r="I88" i="5"/>
  <c r="H87" i="5"/>
  <c r="I87" i="5"/>
  <c r="H86" i="5"/>
  <c r="I86" i="5" s="1"/>
  <c r="I89" i="5" s="1"/>
  <c r="G83" i="5"/>
  <c r="F83" i="5"/>
  <c r="E83" i="5"/>
  <c r="H82" i="5"/>
  <c r="I82" i="5"/>
  <c r="H81" i="5"/>
  <c r="I81" i="5"/>
  <c r="H80" i="5"/>
  <c r="H83" i="5" s="1"/>
  <c r="F77" i="5"/>
  <c r="F108" i="5" s="1"/>
  <c r="G77" i="5"/>
  <c r="H74" i="5"/>
  <c r="H75" i="5"/>
  <c r="H76" i="5"/>
  <c r="H77" i="5"/>
  <c r="E77" i="5"/>
  <c r="E108" i="5" s="1"/>
  <c r="I76" i="5"/>
  <c r="I75" i="5"/>
  <c r="I67" i="5"/>
  <c r="F68" i="5"/>
  <c r="E68" i="5"/>
  <c r="F7" i="5"/>
  <c r="E7" i="5"/>
  <c r="I53" i="5"/>
  <c r="I52" i="5"/>
  <c r="I29" i="5"/>
  <c r="I28" i="5"/>
  <c r="I21" i="5"/>
  <c r="I20" i="5"/>
  <c r="F70" i="5"/>
  <c r="I13" i="5"/>
  <c r="I16" i="5"/>
  <c r="H95" i="5"/>
  <c r="H106" i="5"/>
  <c r="I74" i="5"/>
  <c r="I77" i="5" s="1"/>
  <c r="I6" i="5"/>
  <c r="I7" i="5"/>
  <c r="I68" i="5"/>
  <c r="I98" i="5"/>
  <c r="I80" i="5"/>
  <c r="I83" i="5" s="1"/>
  <c r="I50" i="5"/>
  <c r="I55" i="5"/>
  <c r="I35" i="5"/>
  <c r="I40" i="5"/>
  <c r="I27" i="5"/>
  <c r="I32" i="5"/>
  <c r="I19" i="5"/>
  <c r="I24" i="5"/>
  <c r="I101" i="5" l="1"/>
  <c r="I108" i="5" s="1"/>
  <c r="F110" i="5"/>
  <c r="E110" i="5"/>
  <c r="H89" i="5"/>
  <c r="H108" i="5" s="1"/>
  <c r="H110" i="5" s="1"/>
  <c r="I70" i="5" s="1"/>
  <c r="I110" i="5" s="1"/>
  <c r="H113" i="5" s="1"/>
  <c r="AK35" i="6"/>
  <c r="AE67" i="6"/>
  <c r="AJ67" i="6" s="1"/>
  <c r="AE92" i="6"/>
  <c r="AJ92" i="6" s="1"/>
  <c r="AJ94" i="6" s="1"/>
  <c r="AE36" i="6"/>
  <c r="AJ36" i="6" s="1"/>
  <c r="AE33" i="6"/>
  <c r="AJ33" i="6" s="1"/>
  <c r="AJ38" i="6" s="1"/>
  <c r="AE83" i="6"/>
  <c r="AJ83" i="6" s="1"/>
  <c r="AK83" i="6" s="1"/>
  <c r="AE73" i="6"/>
  <c r="AJ73" i="6" s="1"/>
  <c r="AK73" i="6" s="1"/>
  <c r="N82" i="6"/>
  <c r="N85" i="6" s="1"/>
  <c r="AK85" i="6" s="1"/>
  <c r="AE15" i="6"/>
  <c r="AJ15" i="6" s="1"/>
  <c r="AJ17" i="6" s="1"/>
  <c r="AE22" i="6"/>
  <c r="AJ22" i="6" s="1"/>
  <c r="AK22" i="6" s="1"/>
  <c r="AK30" i="6"/>
  <c r="AE40" i="6"/>
  <c r="AJ40" i="6" s="1"/>
  <c r="AE89" i="6"/>
  <c r="AJ89" i="6" s="1"/>
  <c r="AJ90" i="6" s="1"/>
  <c r="AE26" i="6"/>
  <c r="AJ26" i="6" s="1"/>
  <c r="AK26" i="6" s="1"/>
  <c r="AE23" i="6"/>
  <c r="AJ23" i="6" s="1"/>
  <c r="AK23" i="6" s="1"/>
  <c r="N20" i="6"/>
  <c r="AK20" i="6" s="1"/>
  <c r="AK21" i="6"/>
  <c r="AE28" i="6"/>
  <c r="AJ28" i="6" s="1"/>
  <c r="AK28" i="6" s="1"/>
  <c r="AE41" i="6"/>
  <c r="AJ41" i="6" s="1"/>
  <c r="AK41" i="6" s="1"/>
  <c r="N73" i="6"/>
  <c r="N46" i="6"/>
  <c r="AE49" i="6"/>
  <c r="AJ49" i="6" s="1"/>
  <c r="AK49" i="6" s="1"/>
  <c r="AE50" i="6"/>
  <c r="AJ50" i="6" s="1"/>
  <c r="AE51" i="6"/>
  <c r="AJ51" i="6" s="1"/>
  <c r="AK51" i="6" s="1"/>
  <c r="AE56" i="6"/>
  <c r="AJ56" i="6" s="1"/>
  <c r="AK56" i="6" s="1"/>
  <c r="AE78" i="6"/>
  <c r="AJ78" i="6" s="1"/>
  <c r="AK78" i="6" s="1"/>
  <c r="N68" i="6"/>
  <c r="N70" i="6" s="1"/>
  <c r="AK16" i="6"/>
  <c r="AE19" i="6"/>
  <c r="AJ19" i="6" s="1"/>
  <c r="AJ24" i="6" s="1"/>
  <c r="AE61" i="6"/>
  <c r="AJ61" i="6" s="1"/>
  <c r="AJ63" i="6" s="1"/>
  <c r="AE8" i="6"/>
  <c r="AJ8" i="6" s="1"/>
  <c r="AJ9" i="6" s="1"/>
  <c r="AK9" i="6" s="1"/>
  <c r="AE29" i="6"/>
  <c r="AJ29" i="6" s="1"/>
  <c r="AK29" i="6" s="1"/>
  <c r="AE46" i="6"/>
  <c r="AJ46" i="6" s="1"/>
  <c r="N55" i="6"/>
  <c r="AE14" i="6"/>
  <c r="AJ14" i="6" s="1"/>
  <c r="AE42" i="6"/>
  <c r="AJ42" i="6" s="1"/>
  <c r="AK42" i="6" s="1"/>
  <c r="AE57" i="6"/>
  <c r="AJ57" i="6" s="1"/>
  <c r="AE37" i="6"/>
  <c r="AJ37" i="6" s="1"/>
  <c r="AK37" i="6" s="1"/>
  <c r="N72" i="6"/>
  <c r="AK72" i="6" s="1"/>
  <c r="AJ75" i="6"/>
  <c r="AK87" i="6"/>
  <c r="AJ85" i="6"/>
  <c r="N69" i="6"/>
  <c r="AK69" i="6" s="1"/>
  <c r="N84" i="6"/>
  <c r="AK84" i="6" s="1"/>
  <c r="N93" i="6"/>
  <c r="AK93" i="6" s="1"/>
  <c r="AK74" i="6"/>
  <c r="N88" i="6"/>
  <c r="AK88" i="6" s="1"/>
  <c r="N57" i="6"/>
  <c r="AK57" i="6" s="1"/>
  <c r="N58" i="6"/>
  <c r="AK58" i="6" s="1"/>
  <c r="AE58" i="6"/>
  <c r="AJ58" i="6" s="1"/>
  <c r="N80" i="6"/>
  <c r="AK33" i="6"/>
  <c r="AK14" i="6"/>
  <c r="N17" i="6"/>
  <c r="AK46" i="6"/>
  <c r="N52" i="6"/>
  <c r="AK52" i="6" s="1"/>
  <c r="AK68" i="6"/>
  <c r="AJ44" i="6"/>
  <c r="AK40" i="6"/>
  <c r="AK62" i="6"/>
  <c r="N63" i="6"/>
  <c r="AJ52" i="6"/>
  <c r="AK55" i="6"/>
  <c r="N44" i="6"/>
  <c r="AK43" i="6"/>
  <c r="N90" i="6"/>
  <c r="AK67" i="6"/>
  <c r="AK50" i="6"/>
  <c r="AJ70" i="6"/>
  <c r="N38" i="6"/>
  <c r="AK36" i="6"/>
  <c r="AK82" i="6"/>
  <c r="N31" i="6"/>
  <c r="AK19" i="6"/>
  <c r="N94" i="6"/>
  <c r="AK94" i="6" s="1"/>
  <c r="AJ77" i="6"/>
  <c r="AK54" i="6"/>
  <c r="I63" i="5"/>
  <c r="AK44" i="6" l="1"/>
  <c r="AK8" i="6"/>
  <c r="N24" i="6"/>
  <c r="AK24" i="6" s="1"/>
  <c r="AK38" i="6"/>
  <c r="AJ31" i="6"/>
  <c r="AK17" i="6"/>
  <c r="AK61" i="6"/>
  <c r="AK92" i="6"/>
  <c r="AK31" i="6"/>
  <c r="N59" i="6"/>
  <c r="AK89" i="6"/>
  <c r="AK15" i="6"/>
  <c r="AJ59" i="6"/>
  <c r="AJ64" i="6" s="1"/>
  <c r="N75" i="6"/>
  <c r="AK75" i="6" s="1"/>
  <c r="AK59" i="6"/>
  <c r="AK63" i="6"/>
  <c r="AK70" i="6"/>
  <c r="AJ80" i="6"/>
  <c r="AJ95" i="6" s="1"/>
  <c r="AK77" i="6"/>
  <c r="AK90" i="6"/>
  <c r="N64" i="6"/>
  <c r="AK64" i="6" l="1"/>
  <c r="N95" i="6"/>
  <c r="N97" i="6"/>
  <c r="AK80" i="6"/>
  <c r="AJ97" i="6"/>
  <c r="AK95" i="6"/>
  <c r="AK97" i="6" s="1"/>
  <c r="AJ99" i="6" l="1"/>
</calcChain>
</file>

<file path=xl/sharedStrings.xml><?xml version="1.0" encoding="utf-8"?>
<sst xmlns="http://schemas.openxmlformats.org/spreadsheetml/2006/main" count="522" uniqueCount="182">
  <si>
    <t>Project Task Description</t>
  </si>
  <si>
    <t>Deliverables</t>
  </si>
  <si>
    <t>Approximate Start Date</t>
  </si>
  <si>
    <t>Approximate End Date</t>
  </si>
  <si>
    <t>In-Kind Match</t>
  </si>
  <si>
    <t>Cash Match</t>
  </si>
  <si>
    <t>Total Match</t>
  </si>
  <si>
    <t>Total</t>
  </si>
  <si>
    <t>Tasks to be Completed by June 30, 2022</t>
  </si>
  <si>
    <t>Required Task 0: Project kickoff</t>
  </si>
  <si>
    <t>Sub-task 0.1: Kick-off meeting with Town, EEA, and Consultant</t>
  </si>
  <si>
    <t>Meeting notes, sign-in sheet</t>
  </si>
  <si>
    <t>Total Task 0 Cost</t>
  </si>
  <si>
    <t>Total Task 1 Cost</t>
  </si>
  <si>
    <t>Total Task 2 Cost</t>
  </si>
  <si>
    <t>Total Task 3 Cost</t>
  </si>
  <si>
    <t>Total Task 4 Cost</t>
  </si>
  <si>
    <t>Total Task 5 Cost</t>
  </si>
  <si>
    <t>Monthly progress reports submitted by the 30th of each month of the grant period to your MVP Regional Coordinator</t>
  </si>
  <si>
    <t>Total Task 6 Cost</t>
  </si>
  <si>
    <t>TOTAL PROJECT COST FY22</t>
  </si>
  <si>
    <t>Tasks to be Completed by June 30, 2023</t>
  </si>
  <si>
    <t>Task 7: [Description]</t>
  </si>
  <si>
    <t>Sub-task 7.1 [Description]</t>
  </si>
  <si>
    <t>Sub-task 7.2 [Description]</t>
  </si>
  <si>
    <t>Sub-task 7.3 [Description]</t>
  </si>
  <si>
    <t>Total Task 7 Cost</t>
  </si>
  <si>
    <t>Task 8: [Description]</t>
  </si>
  <si>
    <t>Sub-task 8.1 [Description]</t>
  </si>
  <si>
    <t>Sub-task 8.2 [Description]</t>
  </si>
  <si>
    <t>Sub-task 8.3 [Description]</t>
  </si>
  <si>
    <t>Total Task 8 Cost</t>
  </si>
  <si>
    <t>Task 9: [Description]</t>
  </si>
  <si>
    <t>Sub-task 9.1 [Description]</t>
  </si>
  <si>
    <t>Sub-task 9.2 [Description]</t>
  </si>
  <si>
    <t>Sub-task 9.3 [Description]</t>
  </si>
  <si>
    <t>Total Task 9 Cost</t>
  </si>
  <si>
    <t>Task 10: [Description]</t>
  </si>
  <si>
    <t>Sub-task 10.1 [Description]</t>
  </si>
  <si>
    <t>Sub-task 10.2 [Description]</t>
  </si>
  <si>
    <t>Sub-task 10.3 [Description]</t>
  </si>
  <si>
    <t>Total Task 10 Cost</t>
  </si>
  <si>
    <t>Task 11: [Description]</t>
  </si>
  <si>
    <t>Sub-task 11.1 [Description]</t>
  </si>
  <si>
    <t>Sub-task 11.2 [Description]</t>
  </si>
  <si>
    <t>Sub-task 11.3 [Description]</t>
  </si>
  <si>
    <t>Total Task 11 Cost</t>
  </si>
  <si>
    <t>Required Task 12: Reporting</t>
  </si>
  <si>
    <t>Sub-task 12.1 Monthly progress reports FY23 (template provided)</t>
  </si>
  <si>
    <t>Sub-task 12.2 Project Case Study if project ends in FY23 (template provided)</t>
  </si>
  <si>
    <t>Total Task 12 Cost</t>
  </si>
  <si>
    <t>TOTAL PROJECT COST FY23</t>
  </si>
  <si>
    <t>TOTAL PROJECT COST OVERALL</t>
  </si>
  <si>
    <t>(Note: Match must be at least 25% of total project cost)</t>
  </si>
  <si>
    <t>Optional FY22 [/FY23] MVP Action Grant Budget Details Worksheet</t>
  </si>
  <si>
    <t>GRANT</t>
  </si>
  <si>
    <t>Total Task (Grant)</t>
  </si>
  <si>
    <t>MATCH</t>
  </si>
  <si>
    <t>Total Task (Match)</t>
  </si>
  <si>
    <t>Total Project Cost</t>
  </si>
  <si>
    <t>Project Team Hours</t>
  </si>
  <si>
    <t>Direct Costs</t>
  </si>
  <si>
    <t xml:space="preserve">Project Team Hours </t>
  </si>
  <si>
    <t>Position/Title</t>
  </si>
  <si>
    <t>Unit</t>
  </si>
  <si>
    <t>Quanity</t>
  </si>
  <si>
    <t>Unit Cost</t>
  </si>
  <si>
    <t>Hourly Rate</t>
  </si>
  <si>
    <t>X</t>
  </si>
  <si>
    <t>Hours</t>
  </si>
  <si>
    <t xml:space="preserve">Task 7:  </t>
  </si>
  <si>
    <t>Sub-task 7.1</t>
  </si>
  <si>
    <t>Sub-task 7.2</t>
  </si>
  <si>
    <t>Sub-task 7.3</t>
  </si>
  <si>
    <t>Task 8:</t>
  </si>
  <si>
    <t xml:space="preserve">Sub-task 8.1 </t>
  </si>
  <si>
    <t xml:space="preserve">Sub-task 8.2 </t>
  </si>
  <si>
    <t>Task 9:</t>
  </si>
  <si>
    <t xml:space="preserve">Sub-task 9.1 </t>
  </si>
  <si>
    <t xml:space="preserve">Sub-task 9.2 </t>
  </si>
  <si>
    <t xml:space="preserve">Sub-task 9.3 </t>
  </si>
  <si>
    <t>Task 10:</t>
  </si>
  <si>
    <t>Sub-task 10.1</t>
  </si>
  <si>
    <t xml:space="preserve">Sub-task 10.2 </t>
  </si>
  <si>
    <t xml:space="preserve">Sub-task 10.3 </t>
  </si>
  <si>
    <t>Task 11:</t>
  </si>
  <si>
    <t xml:space="preserve">Sub-task 11.1 </t>
  </si>
  <si>
    <t>Sub-task 11.2</t>
  </si>
  <si>
    <t xml:space="preserve">Sub-task 11.3 </t>
  </si>
  <si>
    <t>Task 12:</t>
  </si>
  <si>
    <t xml:space="preserve">Sub-task 12.1 </t>
  </si>
  <si>
    <t>Sub-task 12.2</t>
  </si>
  <si>
    <t>Final case study report, powerpoint slide, project photos</t>
  </si>
  <si>
    <r>
      <t xml:space="preserve">Instructions: 
-Fill out this table completely for each task and sub-task proposed. Add or delete lines as necessary and incorporate into existing formulas. 
-Round to nearest whole number.
-Remember to include the proposed items from your public involvement and community engagement plan (Question 5 in the Application). 
-Keep in mind that MVP reimburses as tasks or sub-tasks are completed and identified deliverables are received, so if it is important to your community to be reimbursed throughout the grant period, please split up tasks accordingly and include interim deliverables as necessary. 
- For all major project deliverables make sure you have a line for both the draft and final deliverable with at least two weeks in between. Regional Coordinators must review all major draft deliverables prior to finalization.
-The second tab on this spreadsheet is </t>
    </r>
    <r>
      <rPr>
        <b/>
        <i/>
        <sz val="12"/>
        <rFont val="Arial"/>
        <family val="2"/>
      </rPr>
      <t>optional</t>
    </r>
    <r>
      <rPr>
        <i/>
        <sz val="12"/>
        <rFont val="Arial"/>
        <family val="2"/>
      </rPr>
      <t xml:space="preserve"> but can be used to: 1) calculate budget numbers to the extent helpful; 2) identify assumed rates for project team time and municipal in-kind match; or 3) justify high grant funding requests for specific tasks by providing greater detail. You may also use another format to provide greater detail on these items (e.g., a quote from a vendor or a differently formatted spreadsheet).</t>
    </r>
  </si>
  <si>
    <t>Task 1: Chequessett Neck Road Bridge and Water Access Facility Construction Plans and Bid Specifications</t>
  </si>
  <si>
    <t>Task 2: High Toss Road Construction Plans and Bid Specifications</t>
  </si>
  <si>
    <t>Task 3: Low-Lying Roads Elevation and Culvert Replacements Construction Plans and Bid Specifications</t>
  </si>
  <si>
    <t>Town Administrator</t>
  </si>
  <si>
    <t>Asst. Town Administrator</t>
  </si>
  <si>
    <t>DPW Director</t>
  </si>
  <si>
    <t>Asst. Town Adiminstrator</t>
  </si>
  <si>
    <t>Asst. DPW Director</t>
  </si>
  <si>
    <t>Conservation Agent</t>
  </si>
  <si>
    <t>Harbormaster</t>
  </si>
  <si>
    <t>Sub-task 2.1 Review/Update 60% Design Documents</t>
  </si>
  <si>
    <t>Sub-task 2.2 Develop Traffic Management Plan</t>
  </si>
  <si>
    <t>Sub-task 2.3 Prepare Draft Final Design Plans</t>
  </si>
  <si>
    <t>Sub-task 2.4 Update/Finalize Design Plans, Details, Specifications, Bid Documents and Cost Estimate</t>
  </si>
  <si>
    <t>Sub-task 2.5 Meetings and Project Communication</t>
  </si>
  <si>
    <t>Sub-task 3.1 Review/Update 60% Design Documents</t>
  </si>
  <si>
    <t>Sub-task 3.2 Develop Traffic Management Plan</t>
  </si>
  <si>
    <t>Sub-task 3.3 Prepare Draft Final Design Plans</t>
  </si>
  <si>
    <t>Sub-task 3.4 Update/Finalize Design Plans, Details, Specifications, Bid Documents and Cost Estimate</t>
  </si>
  <si>
    <t>Sub-task 3.5 Meetings and Project Communication</t>
  </si>
  <si>
    <t>Sub-task 4.1 Review/Update 60% Design Documents</t>
  </si>
  <si>
    <t>Sub-task 4.5 Meetings and Project Communication</t>
  </si>
  <si>
    <t>Task 4: Low-Lying Property Mitigation, Way #672 (25 and 27 Way #672) Construction Plans and Bid Specifications</t>
  </si>
  <si>
    <t>Sub-task 5.1 Review/Update 60% Design Documents</t>
  </si>
  <si>
    <t>Sub-task 5.2 Prepare Draft Final Design Plans</t>
  </si>
  <si>
    <t>Sub-task 5.3 Update/Finalize Design Plans, Details, Specifications, Bid Documents and Cost Estimate</t>
  </si>
  <si>
    <t>Sub-task 5.4 Meetings and Project Communication</t>
  </si>
  <si>
    <t>Task 5: Low-Lying Property Mitigation, Miller-Frederiksen (695 Bound Brook Island Road) Construction Plans and Bid Specifications</t>
  </si>
  <si>
    <t>Task 6: Chequessett Yacht and Country Club Reconfiguration Construction Plans and Bid Specifications</t>
  </si>
  <si>
    <t>Sub-task 4.2 Develop Traffic Management Plan</t>
  </si>
  <si>
    <t>Sub-task 4.3 Prepare Draft Final Design Plans</t>
  </si>
  <si>
    <t>Sub-task 4.4 Update/Finalize Design Plans, Details, Specifications, Bid Documents and Cost Estimate</t>
  </si>
  <si>
    <t>Required Task 8: Reporting</t>
  </si>
  <si>
    <t>Sub-task 6.2 Draft and Final Construction Plans</t>
  </si>
  <si>
    <t>Sub-task 6.1 Review/Update 60% Deisign Documents</t>
  </si>
  <si>
    <t>Sub-task 6.3 Draft and Final Bid Specifications</t>
  </si>
  <si>
    <t>Sub-task 6.4 Meetings and Communcation</t>
  </si>
  <si>
    <t>Sub-task 8.1 Monthly progress reports FY22 (template provided)</t>
  </si>
  <si>
    <t>FHR Executive Director</t>
  </si>
  <si>
    <t>FHR Asst Project Manager</t>
  </si>
  <si>
    <t>Sub-task 8.3</t>
  </si>
  <si>
    <t>Sub-task 8.2 Project Case Study (template provided)</t>
  </si>
  <si>
    <t>Draft and Final Construction Plans, Specifications and Esitimates</t>
  </si>
  <si>
    <t>Completed Project Scoping Checklist and Access Permit</t>
  </si>
  <si>
    <t>Draft and Final plans including responses to comments</t>
  </si>
  <si>
    <t>Draft and Final TMP</t>
  </si>
  <si>
    <t>included in SubTask 5.2 and 5.3 deliverables</t>
  </si>
  <si>
    <t>included in SubTask 2.3 and 2.4 deliverables</t>
  </si>
  <si>
    <t>included in SubTask 3.3 and 3.4 deliverables</t>
  </si>
  <si>
    <t>included in SubTask 4.3 and 4.4 deliverables</t>
  </si>
  <si>
    <t>included in SubTask 6.2 and 6.3 deliverables</t>
  </si>
  <si>
    <t>Meeting notes including participants and action items</t>
  </si>
  <si>
    <t>Sub-task 1.1 Review/Update 60% Design Documents</t>
  </si>
  <si>
    <t>Sub-task 1.2 Develop Traffic Management Plan</t>
  </si>
  <si>
    <t>Sub-task 1.3 Prepare Draft Final Design Plans</t>
  </si>
  <si>
    <t>Sub-task 1.4 Update/Finalize Design Plans, Details, Specifications, Bid Documents and Cost Estimate</t>
  </si>
  <si>
    <t>Sub-task 1.5 MassDOT PS&amp;E Final Review and Coordination</t>
  </si>
  <si>
    <t>Sub-task 1.6 Town and DOT Review/Coordination Meetings</t>
  </si>
  <si>
    <t>Final Construction Plans, Specifications and Esitimates</t>
  </si>
  <si>
    <t>Draft plans including responses to comments</t>
  </si>
  <si>
    <t>Final Construction Plans, Specifications and Estimates</t>
  </si>
  <si>
    <t>Task 4: Low-Lying Property Mitigation, Way #672 (25 and 27 Way #672, inc utilities) Construction Plans and Bid Specifications</t>
  </si>
  <si>
    <t>Sub-task 6.2 Develop Traffic Management Plan</t>
  </si>
  <si>
    <t>Sub-task 6.3 Prepare Draft Final Design Plans</t>
  </si>
  <si>
    <t>Sub-task 6.4 Update/Finalize Design Plans, Details, Specifications, Bid Documents and Cost Estimate</t>
  </si>
  <si>
    <t>Sub-task 6.5 Meetings and Communcation</t>
  </si>
  <si>
    <t>Wellfleet_Herring_River_ FY22 MVP Action Grant Scope/Budget</t>
  </si>
  <si>
    <t>Task 7: Public Involvement and Community Engagement Plan</t>
  </si>
  <si>
    <t>Mailings, Brochures, Posters, Flyersetc</t>
  </si>
  <si>
    <t>Outreach Material</t>
  </si>
  <si>
    <t>Public meetings (HREC, HRSG)</t>
  </si>
  <si>
    <t>Special Events; personnal meetings</t>
  </si>
  <si>
    <t>Development of Public Outreach Material</t>
  </si>
  <si>
    <t>agendas, minutes, recordings of meetings</t>
  </si>
  <si>
    <t>Special events, personal meetings</t>
  </si>
  <si>
    <t>participant lists, meeting notes</t>
  </si>
  <si>
    <t>September 7, 2021</t>
  </si>
  <si>
    <t>October 12, 2021</t>
  </si>
  <si>
    <t>June 30, 2022</t>
  </si>
  <si>
    <t>January 15, 2022</t>
  </si>
  <si>
    <t>September 13, 2021</t>
  </si>
  <si>
    <t>October 29, 2021</t>
  </si>
  <si>
    <t>November 1, 2021</t>
  </si>
  <si>
    <t>December 3, 2021</t>
  </si>
  <si>
    <t>October 30, 2021</t>
  </si>
  <si>
    <t>May 31, 2022</t>
  </si>
  <si>
    <t>April 4, 2022</t>
  </si>
  <si>
    <r>
      <t xml:space="preserve">Total Grant 
</t>
    </r>
    <r>
      <rPr>
        <sz val="12"/>
        <rFont val="Arial"/>
        <family val="2"/>
      </rPr>
      <t>[No municipal staff time]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</si>
</sst>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_);[Red]\(&quot;$&quot;#,##0\)"/>
    <numFmt numFmtId="8" formatCode="&quot;$&quot;#,##0.00_);[Red]\(&quot;$&quot;#,##0.00\)"/>
    <numFmt numFmtId="44" formatCode="_(&quot;$&quot;* #,##0.00_);_(&quot;$&quot;* \(#,##0.00\);_(&quot;$&quot;* &quot;-&quot;??_);_(@_)"/>
    <numFmt numFmtId="164" formatCode="&quot;$&quot;#,##0"/>
    <numFmt numFmtId="165" formatCode="0.0"/>
    <numFmt numFmtId="166" formatCode="&quot;$&quot;#,##0.00"/>
  </numFmts>
  <fonts count="12" x14ac:knownFonts="1">
    <font>
      <sz val="10"/>
      <name val="Arial"/>
    </font>
    <font>
      <b/>
      <sz val="12"/>
      <name val="Arial"/>
      <family val="2"/>
    </font>
    <font>
      <b/>
      <sz val="12"/>
      <color theme="0"/>
      <name val="Arial"/>
      <family val="2"/>
    </font>
    <font>
      <sz val="12"/>
      <name val="Arial"/>
      <family val="2"/>
    </font>
    <font>
      <sz val="12"/>
      <color theme="0"/>
      <name val="Arial"/>
      <family val="2"/>
    </font>
    <font>
      <sz val="10"/>
      <name val="Arial"/>
      <family val="2"/>
    </font>
    <font>
      <i/>
      <sz val="12"/>
      <name val="Arial"/>
      <family val="2"/>
    </font>
    <font>
      <b/>
      <i/>
      <sz val="12"/>
      <name val="Arial"/>
      <family val="2"/>
    </font>
    <font>
      <sz val="12"/>
      <color rgb="FFFF0000"/>
      <name val="Arial"/>
      <family val="2"/>
    </font>
    <font>
      <b/>
      <sz val="12"/>
      <name val="Times New Roman"/>
      <family val="1"/>
    </font>
    <font>
      <sz val="12"/>
      <name val="Times New Roman"/>
      <family val="1"/>
    </font>
    <font>
      <b/>
      <u/>
      <sz val="12"/>
      <name val="Arial"/>
      <family val="2"/>
    </font>
  </fonts>
  <fills count="15">
    <fill>
      <patternFill patternType="none"/>
    </fill>
    <fill>
      <patternFill patternType="gray125"/>
    </fill>
    <fill>
      <patternFill patternType="solid">
        <fgColor indexed="22"/>
        <bgColor indexed="64"/>
      </patternFill>
    </fill>
    <fill>
      <patternFill patternType="solid">
        <fgColor rgb="FF000080"/>
        <bgColor indexed="64"/>
      </patternFill>
    </fill>
    <fill>
      <patternFill patternType="solid">
        <fgColor theme="9" tint="0.59999389629810485"/>
        <bgColor indexed="64"/>
      </patternFill>
    </fill>
    <fill>
      <patternFill patternType="solid">
        <fgColor theme="6" tint="0.59999389629810485"/>
        <bgColor indexed="64"/>
      </patternFill>
    </fill>
    <fill>
      <patternFill patternType="solid">
        <fgColor rgb="FFFFFF99"/>
        <bgColor indexed="64"/>
      </patternFill>
    </fill>
    <fill>
      <patternFill patternType="solid">
        <fgColor theme="6" tint="0.39997558519241921"/>
        <bgColor indexed="64"/>
      </patternFill>
    </fill>
    <fill>
      <patternFill patternType="solid">
        <fgColor theme="8" tint="0.59999389629810485"/>
        <bgColor indexed="64"/>
      </patternFill>
    </fill>
    <fill>
      <patternFill patternType="solid">
        <fgColor theme="9" tint="0.39997558519241921"/>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FFFF00"/>
        <bgColor indexed="64"/>
      </patternFill>
    </fill>
    <fill>
      <patternFill patternType="solid">
        <fgColor theme="9"/>
        <bgColor indexed="64"/>
      </patternFill>
    </fill>
    <fill>
      <patternFill patternType="solid">
        <fgColor theme="0"/>
        <bgColor indexed="64"/>
      </patternFill>
    </fill>
  </fills>
  <borders count="20">
    <border>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style="thin">
        <color indexed="64"/>
      </left>
      <right/>
      <top/>
      <bottom style="thin">
        <color indexed="55"/>
      </bottom>
      <diagonal/>
    </border>
    <border>
      <left/>
      <right style="thin">
        <color indexed="64"/>
      </right>
      <top/>
      <bottom/>
      <diagonal/>
    </border>
    <border>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3">
    <xf numFmtId="0" fontId="0" fillId="0" borderId="0"/>
    <xf numFmtId="44" fontId="5" fillId="0" borderId="0" applyFont="0" applyFill="0" applyBorder="0" applyAlignment="0" applyProtection="0"/>
    <xf numFmtId="9" fontId="5" fillId="0" borderId="0" applyFont="0" applyFill="0" applyBorder="0" applyAlignment="0" applyProtection="0"/>
  </cellStyleXfs>
  <cellXfs count="182">
    <xf numFmtId="0" fontId="0" fillId="0" borderId="0" xfId="0"/>
    <xf numFmtId="0" fontId="3" fillId="0" borderId="0" xfId="0" applyFont="1" applyAlignment="1">
      <alignment vertical="center"/>
    </xf>
    <xf numFmtId="0" fontId="1" fillId="0" borderId="0" xfId="0" applyFont="1" applyAlignment="1">
      <alignment horizontal="left" vertical="center" wrapText="1"/>
    </xf>
    <xf numFmtId="0" fontId="3" fillId="0" borderId="0" xfId="0" applyFont="1" applyAlignment="1">
      <alignment horizontal="center" vertical="center"/>
    </xf>
    <xf numFmtId="0" fontId="3" fillId="4" borderId="7"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3" fillId="5" borderId="4" xfId="0" applyFont="1" applyFill="1" applyBorder="1" applyAlignment="1">
      <alignment horizontal="center" vertical="center" wrapText="1"/>
    </xf>
    <xf numFmtId="166" fontId="3" fillId="13" borderId="5" xfId="0" applyNumberFormat="1" applyFont="1" applyFill="1" applyBorder="1" applyAlignment="1">
      <alignment horizontal="center" vertical="center" wrapText="1"/>
    </xf>
    <xf numFmtId="166" fontId="3" fillId="13" borderId="12" xfId="0" applyNumberFormat="1" applyFont="1" applyFill="1" applyBorder="1" applyAlignment="1">
      <alignment horizontal="center" vertical="center" wrapText="1"/>
    </xf>
    <xf numFmtId="164" fontId="3" fillId="13" borderId="3" xfId="0" applyNumberFormat="1" applyFont="1" applyFill="1" applyBorder="1" applyAlignment="1">
      <alignment horizontal="center" vertical="center" wrapText="1"/>
    </xf>
    <xf numFmtId="164" fontId="3" fillId="13" borderId="5" xfId="0" applyNumberFormat="1" applyFont="1" applyFill="1" applyBorder="1" applyAlignment="1">
      <alignment horizontal="center" vertical="center" wrapText="1"/>
    </xf>
    <xf numFmtId="0" fontId="1" fillId="2" borderId="7" xfId="0" applyFont="1" applyFill="1" applyBorder="1" applyAlignment="1">
      <alignment horizontal="left" vertical="center" wrapText="1"/>
    </xf>
    <xf numFmtId="0" fontId="3" fillId="2" borderId="3" xfId="0" applyFont="1" applyFill="1" applyBorder="1" applyAlignment="1">
      <alignment horizontal="center" vertical="center" wrapText="1"/>
    </xf>
    <xf numFmtId="164" fontId="3" fillId="2" borderId="3" xfId="0" applyNumberFormat="1" applyFont="1" applyFill="1" applyBorder="1" applyAlignment="1">
      <alignment horizontal="center" vertical="center" wrapText="1"/>
    </xf>
    <xf numFmtId="164" fontId="3" fillId="2" borderId="5" xfId="0" applyNumberFormat="1" applyFont="1" applyFill="1" applyBorder="1" applyAlignment="1">
      <alignment horizontal="center" vertical="center" wrapText="1"/>
    </xf>
    <xf numFmtId="1" fontId="3" fillId="2" borderId="4" xfId="0" applyNumberFormat="1" applyFont="1" applyFill="1" applyBorder="1" applyAlignment="1">
      <alignment horizontal="center" vertical="center" wrapText="1"/>
    </xf>
    <xf numFmtId="0" fontId="3" fillId="0" borderId="7" xfId="0" applyFont="1" applyBorder="1" applyAlignment="1">
      <alignment horizontal="left" vertical="center" wrapText="1"/>
    </xf>
    <xf numFmtId="0" fontId="3" fillId="0" borderId="4" xfId="0" applyFont="1" applyBorder="1" applyAlignment="1">
      <alignment horizontal="center" vertical="center" wrapText="1"/>
    </xf>
    <xf numFmtId="166" fontId="3" fillId="0" borderId="4" xfId="0" applyNumberFormat="1" applyFont="1" applyBorder="1" applyAlignment="1">
      <alignment horizontal="center" vertical="center" wrapText="1"/>
    </xf>
    <xf numFmtId="0" fontId="3" fillId="0" borderId="4" xfId="0" applyFont="1" applyBorder="1" applyAlignment="1">
      <alignment vertical="center"/>
    </xf>
    <xf numFmtId="44" fontId="3" fillId="0" borderId="4" xfId="1" applyFont="1" applyBorder="1" applyAlignment="1">
      <alignment vertical="center"/>
    </xf>
    <xf numFmtId="6" fontId="3" fillId="0" borderId="5" xfId="0" applyNumberFormat="1" applyFont="1" applyBorder="1" applyAlignment="1">
      <alignment horizontal="center" vertical="center" wrapText="1"/>
    </xf>
    <xf numFmtId="166" fontId="1" fillId="0" borderId="4" xfId="0" applyNumberFormat="1" applyFont="1" applyBorder="1" applyAlignment="1">
      <alignment horizontal="center" vertical="center" wrapText="1"/>
    </xf>
    <xf numFmtId="166" fontId="3"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4" fontId="3" fillId="0" borderId="3" xfId="1" applyFont="1" applyFill="1" applyBorder="1" applyAlignment="1">
      <alignment horizontal="center" vertical="center" wrapText="1"/>
    </xf>
    <xf numFmtId="0" fontId="3" fillId="0" borderId="4" xfId="0" applyFont="1" applyBorder="1" applyAlignment="1">
      <alignment horizontal="left" vertical="center" wrapText="1"/>
    </xf>
    <xf numFmtId="3" fontId="3" fillId="0" borderId="3" xfId="0" applyNumberFormat="1" applyFont="1" applyBorder="1" applyAlignment="1">
      <alignment horizontal="center" vertical="center" wrapText="1"/>
    </xf>
    <xf numFmtId="6" fontId="3" fillId="0" borderId="3" xfId="0" applyNumberFormat="1" applyFont="1" applyBorder="1" applyAlignment="1">
      <alignment horizontal="center" vertical="center" wrapText="1"/>
    </xf>
    <xf numFmtId="166" fontId="1" fillId="4" borderId="4" xfId="0" applyNumberFormat="1" applyFont="1" applyFill="1" applyBorder="1" applyAlignment="1">
      <alignment horizontal="center" vertical="center" wrapText="1"/>
    </xf>
    <xf numFmtId="0" fontId="3" fillId="0" borderId="12" xfId="0" applyFont="1" applyBorder="1" applyAlignment="1">
      <alignment horizontal="center" vertical="center" wrapText="1"/>
    </xf>
    <xf numFmtId="0" fontId="3" fillId="0" borderId="3" xfId="0" applyFont="1" applyBorder="1" applyAlignment="1">
      <alignment vertical="center"/>
    </xf>
    <xf numFmtId="166" fontId="1" fillId="5" borderId="3" xfId="0" applyNumberFormat="1" applyFont="1" applyFill="1" applyBorder="1" applyAlignment="1">
      <alignment horizontal="center" vertical="center" wrapText="1"/>
    </xf>
    <xf numFmtId="166" fontId="1" fillId="8" borderId="4" xfId="0" applyNumberFormat="1" applyFont="1" applyFill="1" applyBorder="1" applyAlignment="1">
      <alignment horizontal="center" vertical="center" wrapText="1"/>
    </xf>
    <xf numFmtId="0" fontId="3" fillId="0" borderId="7" xfId="0" applyFont="1" applyBorder="1" applyAlignment="1">
      <alignment vertical="center" wrapText="1"/>
    </xf>
    <xf numFmtId="164" fontId="3" fillId="0" borderId="3" xfId="0" applyNumberFormat="1" applyFont="1" applyBorder="1" applyAlignment="1">
      <alignment horizontal="center" vertical="center" wrapText="1"/>
    </xf>
    <xf numFmtId="164" fontId="3" fillId="0" borderId="5" xfId="0" applyNumberFormat="1" applyFont="1" applyBorder="1" applyAlignment="1">
      <alignment horizontal="center" vertical="center" wrapText="1"/>
    </xf>
    <xf numFmtId="0" fontId="1" fillId="0" borderId="13" xfId="0" applyFont="1" applyBorder="1" applyAlignment="1">
      <alignment horizontal="left" vertical="center" wrapText="1"/>
    </xf>
    <xf numFmtId="0" fontId="1" fillId="2" borderId="3" xfId="0" applyFont="1" applyFill="1" applyBorder="1" applyAlignment="1">
      <alignment horizontal="left" vertical="center" wrapText="1"/>
    </xf>
    <xf numFmtId="0" fontId="3" fillId="2" borderId="4" xfId="0" applyFont="1" applyFill="1" applyBorder="1" applyAlignment="1">
      <alignment horizontal="center" vertical="center" wrapText="1"/>
    </xf>
    <xf numFmtId="16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166" fontId="1" fillId="0" borderId="7" xfId="0" applyNumberFormat="1" applyFont="1" applyBorder="1" applyAlignment="1">
      <alignment horizontal="center" vertical="center" wrapText="1"/>
    </xf>
    <xf numFmtId="165" fontId="1" fillId="0" borderId="7" xfId="0" applyNumberFormat="1" applyFont="1" applyBorder="1" applyAlignment="1">
      <alignment horizontal="center" vertical="center" wrapText="1"/>
    </xf>
    <xf numFmtId="8" fontId="1" fillId="0" borderId="4" xfId="0" applyNumberFormat="1" applyFont="1" applyBorder="1" applyAlignment="1">
      <alignment horizontal="center" vertical="center" wrapText="1"/>
    </xf>
    <xf numFmtId="166" fontId="1" fillId="4" borderId="15" xfId="0" applyNumberFormat="1" applyFont="1" applyFill="1" applyBorder="1" applyAlignment="1">
      <alignment horizontal="center" vertical="center" wrapText="1"/>
    </xf>
    <xf numFmtId="166" fontId="1" fillId="0" borderId="8" xfId="0" applyNumberFormat="1" applyFont="1" applyBorder="1" applyAlignment="1">
      <alignment horizontal="center" vertical="center" wrapText="1"/>
    </xf>
    <xf numFmtId="8" fontId="1" fillId="5" borderId="4" xfId="0" applyNumberFormat="1" applyFont="1" applyFill="1" applyBorder="1" applyAlignment="1">
      <alignment horizontal="center" vertical="center" wrapText="1"/>
    </xf>
    <xf numFmtId="8" fontId="1" fillId="8" borderId="4" xfId="0" applyNumberFormat="1" applyFont="1" applyFill="1" applyBorder="1" applyAlignment="1">
      <alignment horizontal="center" vertical="center" wrapText="1"/>
    </xf>
    <xf numFmtId="6" fontId="1" fillId="2" borderId="3" xfId="0" applyNumberFormat="1" applyFont="1" applyFill="1" applyBorder="1" applyAlignment="1">
      <alignment horizontal="center" vertical="center" wrapText="1"/>
    </xf>
    <xf numFmtId="6" fontId="1" fillId="2" borderId="5" xfId="0" applyNumberFormat="1" applyFont="1" applyFill="1" applyBorder="1" applyAlignment="1">
      <alignment horizontal="center" vertical="center" wrapText="1"/>
    </xf>
    <xf numFmtId="6" fontId="1" fillId="2" borderId="4" xfId="0" applyNumberFormat="1" applyFont="1" applyFill="1" applyBorder="1" applyAlignment="1">
      <alignment horizontal="center" vertical="center" wrapText="1"/>
    </xf>
    <xf numFmtId="38" fontId="3" fillId="0" borderId="3" xfId="0" applyNumberFormat="1" applyFont="1" applyBorder="1" applyAlignment="1">
      <alignment horizontal="center" vertical="center" wrapText="1"/>
    </xf>
    <xf numFmtId="0" fontId="3" fillId="0" borderId="0" xfId="0" applyFont="1" applyAlignment="1">
      <alignment horizontal="left" vertical="center"/>
    </xf>
    <xf numFmtId="166" fontId="1" fillId="4" borderId="3" xfId="0" applyNumberFormat="1" applyFont="1" applyFill="1" applyBorder="1" applyAlignment="1">
      <alignment horizontal="center" vertical="center" wrapText="1"/>
    </xf>
    <xf numFmtId="8" fontId="1" fillId="0" borderId="7" xfId="0" applyNumberFormat="1" applyFont="1" applyBorder="1" applyAlignment="1">
      <alignment horizontal="center" vertical="center" wrapText="1"/>
    </xf>
    <xf numFmtId="0" fontId="1" fillId="0" borderId="7" xfId="0" applyFont="1" applyBorder="1" applyAlignment="1">
      <alignment horizontal="left" vertical="center" wrapText="1"/>
    </xf>
    <xf numFmtId="0" fontId="1" fillId="0" borderId="4" xfId="0" applyFont="1" applyBorder="1" applyAlignment="1">
      <alignment horizontal="left" vertical="center" wrapText="1"/>
    </xf>
    <xf numFmtId="0" fontId="9" fillId="0" borderId="0" xfId="0" applyFont="1" applyAlignment="1">
      <alignment horizontal="left" vertical="center" wrapText="1"/>
    </xf>
    <xf numFmtId="0" fontId="10" fillId="0" borderId="0" xfId="0" applyFont="1" applyAlignment="1">
      <alignment horizontal="center" vertical="center" wrapText="1"/>
    </xf>
    <xf numFmtId="6" fontId="9" fillId="0" borderId="0" xfId="0" applyNumberFormat="1" applyFont="1" applyAlignment="1">
      <alignment horizontal="center" vertical="center" wrapText="1"/>
    </xf>
    <xf numFmtId="10" fontId="3" fillId="0" borderId="0" xfId="0" applyNumberFormat="1" applyFont="1" applyAlignment="1">
      <alignment horizontal="center" vertical="center"/>
    </xf>
    <xf numFmtId="0" fontId="3" fillId="0" borderId="0" xfId="0" applyFont="1" applyAlignment="1">
      <alignment vertical="center" wrapText="1"/>
    </xf>
    <xf numFmtId="0" fontId="11" fillId="0" borderId="0" xfId="0" applyFont="1" applyAlignment="1">
      <alignment vertical="center"/>
    </xf>
    <xf numFmtId="1" fontId="3" fillId="0" borderId="0" xfId="0" applyNumberFormat="1" applyFont="1" applyAlignment="1">
      <alignment vertical="center"/>
    </xf>
    <xf numFmtId="8" fontId="3" fillId="0" borderId="0" xfId="0" applyNumberFormat="1" applyFont="1" applyAlignment="1">
      <alignment vertical="center"/>
    </xf>
    <xf numFmtId="166" fontId="1" fillId="6" borderId="4" xfId="0" applyNumberFormat="1" applyFont="1" applyFill="1" applyBorder="1" applyAlignment="1">
      <alignment horizontal="center" vertical="center" wrapText="1"/>
    </xf>
    <xf numFmtId="165" fontId="1" fillId="6" borderId="4" xfId="0" applyNumberFormat="1" applyFont="1" applyFill="1" applyBorder="1" applyAlignment="1">
      <alignment horizontal="center" vertical="center" wrapText="1"/>
    </xf>
    <xf numFmtId="8" fontId="1" fillId="6" borderId="4" xfId="0" applyNumberFormat="1" applyFont="1" applyFill="1" applyBorder="1" applyAlignment="1">
      <alignment horizontal="center" vertical="center" wrapText="1"/>
    </xf>
    <xf numFmtId="8" fontId="1" fillId="9" borderId="4" xfId="0" applyNumberFormat="1" applyFont="1" applyFill="1" applyBorder="1" applyAlignment="1">
      <alignment horizontal="center" vertical="center" wrapText="1"/>
    </xf>
    <xf numFmtId="8" fontId="1" fillId="7" borderId="4" xfId="0" applyNumberFormat="1" applyFont="1" applyFill="1" applyBorder="1" applyAlignment="1">
      <alignment horizontal="center" vertical="center" wrapText="1"/>
    </xf>
    <xf numFmtId="0" fontId="1" fillId="13" borderId="4" xfId="0" applyFont="1" applyFill="1" applyBorder="1" applyAlignment="1">
      <alignment horizontal="center" vertical="center" wrapText="1"/>
    </xf>
    <xf numFmtId="166" fontId="3" fillId="13" borderId="4" xfId="0" applyNumberFormat="1" applyFont="1" applyFill="1" applyBorder="1" applyAlignment="1">
      <alignment horizontal="center" vertical="center" wrapText="1"/>
    </xf>
    <xf numFmtId="164" fontId="3" fillId="13" borderId="4" xfId="0" applyNumberFormat="1" applyFont="1" applyFill="1" applyBorder="1" applyAlignment="1">
      <alignment horizontal="center" vertical="center" wrapText="1"/>
    </xf>
    <xf numFmtId="0" fontId="1" fillId="2" borderId="4" xfId="0" applyFont="1" applyFill="1" applyBorder="1" applyAlignment="1">
      <alignment horizontal="left" vertical="center" wrapText="1"/>
    </xf>
    <xf numFmtId="164" fontId="3" fillId="2" borderId="4" xfId="0" applyNumberFormat="1" applyFont="1" applyFill="1" applyBorder="1" applyAlignment="1">
      <alignment horizontal="center" vertical="center" wrapText="1"/>
    </xf>
    <xf numFmtId="0" fontId="3" fillId="0" borderId="4" xfId="0" applyFont="1" applyBorder="1" applyAlignment="1">
      <alignment vertical="center" wrapText="1"/>
    </xf>
    <xf numFmtId="6" fontId="3" fillId="0" borderId="4" xfId="0" applyNumberFormat="1" applyFont="1" applyBorder="1" applyAlignment="1">
      <alignment horizontal="center" vertical="center" wrapText="1"/>
    </xf>
    <xf numFmtId="44" fontId="3" fillId="0" borderId="4" xfId="1" applyFont="1" applyFill="1" applyBorder="1" applyAlignment="1">
      <alignment horizontal="center" vertical="center" wrapText="1"/>
    </xf>
    <xf numFmtId="3" fontId="3" fillId="0" borderId="4" xfId="0" applyNumberFormat="1" applyFont="1" applyBorder="1" applyAlignment="1">
      <alignment horizontal="center" vertical="center" wrapText="1"/>
    </xf>
    <xf numFmtId="166" fontId="1" fillId="5" borderId="4" xfId="0" applyNumberFormat="1" applyFont="1" applyFill="1" applyBorder="1" applyAlignment="1">
      <alignment horizontal="center" vertical="center" wrapText="1"/>
    </xf>
    <xf numFmtId="38" fontId="3" fillId="0" borderId="4" xfId="0" applyNumberFormat="1" applyFont="1" applyBorder="1" applyAlignment="1">
      <alignment horizontal="center" vertical="center" wrapText="1"/>
    </xf>
    <xf numFmtId="0" fontId="1" fillId="13" borderId="7" xfId="0" applyFont="1" applyFill="1" applyBorder="1" applyAlignment="1">
      <alignment horizontal="left" vertical="center" wrapText="1"/>
    </xf>
    <xf numFmtId="0" fontId="11" fillId="0" borderId="0" xfId="0" applyFont="1" applyAlignment="1">
      <alignment horizontal="left" vertical="center"/>
    </xf>
    <xf numFmtId="0" fontId="1" fillId="5" borderId="4" xfId="0" applyFont="1" applyFill="1" applyBorder="1" applyAlignment="1">
      <alignment horizontal="center" vertical="center"/>
    </xf>
    <xf numFmtId="0" fontId="1" fillId="5" borderId="2"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8" borderId="2" xfId="0" applyFont="1" applyFill="1" applyBorder="1" applyAlignment="1">
      <alignment horizontal="center" vertical="center" wrapText="1"/>
    </xf>
    <xf numFmtId="0" fontId="1" fillId="8" borderId="1" xfId="0" applyFont="1" applyFill="1" applyBorder="1" applyAlignment="1">
      <alignment horizontal="center" vertical="center" wrapText="1"/>
    </xf>
    <xf numFmtId="0" fontId="1" fillId="12" borderId="7" xfId="0" applyFont="1" applyFill="1" applyBorder="1" applyAlignment="1">
      <alignment horizontal="left" vertical="center" wrapText="1"/>
    </xf>
    <xf numFmtId="0" fontId="3" fillId="12" borderId="3" xfId="0" applyFont="1" applyFill="1" applyBorder="1" applyAlignment="1">
      <alignment horizontal="center" vertical="center" wrapText="1"/>
    </xf>
    <xf numFmtId="164" fontId="3" fillId="12" borderId="3" xfId="0" applyNumberFormat="1" applyFont="1" applyFill="1" applyBorder="1" applyAlignment="1">
      <alignment horizontal="center" vertical="center" wrapText="1"/>
    </xf>
    <xf numFmtId="164" fontId="3" fillId="12" borderId="5" xfId="0" applyNumberFormat="1" applyFont="1" applyFill="1" applyBorder="1" applyAlignment="1">
      <alignment horizontal="center" vertical="center" wrapText="1"/>
    </xf>
    <xf numFmtId="0" fontId="1" fillId="12" borderId="3" xfId="0" applyFont="1" applyFill="1" applyBorder="1" applyAlignment="1">
      <alignment horizontal="left" vertical="center" wrapText="1"/>
    </xf>
    <xf numFmtId="0" fontId="3" fillId="12" borderId="5" xfId="0" applyFont="1" applyFill="1" applyBorder="1" applyAlignment="1">
      <alignment horizontal="center" vertical="center" wrapText="1"/>
    </xf>
    <xf numFmtId="0" fontId="3" fillId="12" borderId="4" xfId="0" applyFont="1" applyFill="1" applyBorder="1" applyAlignment="1">
      <alignment horizontal="center" vertical="center" wrapText="1"/>
    </xf>
    <xf numFmtId="6" fontId="1" fillId="12" borderId="3" xfId="0" applyNumberFormat="1" applyFont="1" applyFill="1" applyBorder="1" applyAlignment="1">
      <alignment horizontal="center" vertical="center" wrapText="1"/>
    </xf>
    <xf numFmtId="6" fontId="1" fillId="12" borderId="5" xfId="0" applyNumberFormat="1" applyFont="1" applyFill="1" applyBorder="1" applyAlignment="1">
      <alignment horizontal="center" vertical="center" wrapText="1"/>
    </xf>
    <xf numFmtId="6" fontId="1" fillId="12" borderId="4" xfId="0" applyNumberFormat="1" applyFont="1" applyFill="1" applyBorder="1" applyAlignment="1">
      <alignment horizontal="center" vertical="center" wrapText="1"/>
    </xf>
    <xf numFmtId="1" fontId="3" fillId="0" borderId="4" xfId="0" applyNumberFormat="1" applyFont="1" applyBorder="1" applyAlignment="1">
      <alignment horizontal="center" vertical="center" wrapText="1"/>
    </xf>
    <xf numFmtId="0" fontId="1" fillId="0" borderId="3" xfId="0" applyFont="1" applyBorder="1" applyAlignment="1">
      <alignment horizontal="left" vertical="center" wrapText="1"/>
    </xf>
    <xf numFmtId="0" fontId="3" fillId="0" borderId="5" xfId="0" applyFont="1" applyBorder="1" applyAlignment="1">
      <alignment horizontal="center" vertical="center" wrapText="1"/>
    </xf>
    <xf numFmtId="6" fontId="1" fillId="0" borderId="3" xfId="0" applyNumberFormat="1" applyFont="1" applyBorder="1" applyAlignment="1">
      <alignment horizontal="center" vertical="center" wrapText="1"/>
    </xf>
    <xf numFmtId="6" fontId="1" fillId="0" borderId="5" xfId="0" applyNumberFormat="1" applyFont="1" applyBorder="1" applyAlignment="1">
      <alignment horizontal="center" vertical="center" wrapText="1"/>
    </xf>
    <xf numFmtId="164" fontId="3" fillId="0" borderId="4" xfId="0" applyNumberFormat="1" applyFont="1" applyBorder="1" applyAlignment="1">
      <alignment horizontal="center" vertical="center" wrapText="1"/>
    </xf>
    <xf numFmtId="6" fontId="1" fillId="0" borderId="4" xfId="0" applyNumberFormat="1" applyFont="1" applyBorder="1" applyAlignment="1">
      <alignment horizontal="center" vertical="center" wrapText="1"/>
    </xf>
    <xf numFmtId="0" fontId="1" fillId="9" borderId="4" xfId="0" applyFont="1" applyFill="1" applyBorder="1" applyAlignment="1">
      <alignment horizontal="left" vertical="center" wrapText="1"/>
    </xf>
    <xf numFmtId="0" fontId="3" fillId="9" borderId="4" xfId="0" applyFont="1" applyFill="1" applyBorder="1" applyAlignment="1">
      <alignment horizontal="left" vertical="center" wrapText="1"/>
    </xf>
    <xf numFmtId="166" fontId="3" fillId="0" borderId="12" xfId="0" applyNumberFormat="1" applyFont="1" applyBorder="1" applyAlignment="1">
      <alignment horizontal="center" vertical="center" wrapText="1"/>
    </xf>
    <xf numFmtId="0" fontId="1" fillId="0" borderId="3" xfId="0" applyFont="1" applyBorder="1" applyAlignment="1">
      <alignment horizontal="center" vertical="center" wrapText="1"/>
    </xf>
    <xf numFmtId="0" fontId="1" fillId="9" borderId="7" xfId="0" applyFont="1" applyFill="1" applyBorder="1" applyAlignment="1">
      <alignment horizontal="left" vertical="center" wrapText="1"/>
    </xf>
    <xf numFmtId="166" fontId="3" fillId="0" borderId="8" xfId="0" applyNumberFormat="1" applyFont="1" applyBorder="1" applyAlignment="1">
      <alignment horizontal="center" vertical="center" wrapText="1"/>
    </xf>
    <xf numFmtId="164" fontId="3" fillId="0" borderId="7" xfId="0" applyNumberFormat="1" applyFont="1" applyBorder="1" applyAlignment="1">
      <alignment horizontal="center" vertical="center" wrapText="1"/>
    </xf>
    <xf numFmtId="166" fontId="3" fillId="0" borderId="5" xfId="0" applyNumberFormat="1"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horizontal="center" vertical="center"/>
    </xf>
    <xf numFmtId="0" fontId="1" fillId="0" borderId="4" xfId="0" applyFont="1" applyBorder="1" applyAlignment="1">
      <alignment horizontal="center" vertical="center" wrapText="1"/>
    </xf>
    <xf numFmtId="0" fontId="3" fillId="0" borderId="4" xfId="0" applyFont="1" applyBorder="1" applyAlignment="1">
      <alignment horizontal="center" vertical="center"/>
    </xf>
    <xf numFmtId="0" fontId="1" fillId="0" borderId="4" xfId="0" applyFont="1" applyBorder="1" applyAlignment="1">
      <alignment horizontal="center" vertical="center"/>
    </xf>
    <xf numFmtId="0" fontId="1" fillId="13" borderId="2" xfId="0" applyFont="1" applyFill="1" applyBorder="1" applyAlignment="1">
      <alignment horizontal="center" vertical="center"/>
    </xf>
    <xf numFmtId="0" fontId="3" fillId="11" borderId="2" xfId="0" applyFont="1" applyFill="1" applyBorder="1" applyAlignment="1">
      <alignment horizontal="center" vertical="center"/>
    </xf>
    <xf numFmtId="14" fontId="3" fillId="11" borderId="2" xfId="0" applyNumberFormat="1" applyFont="1" applyFill="1" applyBorder="1" applyAlignment="1">
      <alignment horizontal="center" vertical="center"/>
    </xf>
    <xf numFmtId="0" fontId="3" fillId="0" borderId="2" xfId="0" applyFont="1" applyBorder="1" applyAlignment="1">
      <alignment horizontal="center" vertical="center"/>
    </xf>
    <xf numFmtId="14" fontId="3" fillId="0" borderId="2" xfId="0" applyNumberFormat="1" applyFont="1" applyBorder="1" applyAlignment="1">
      <alignment horizontal="center" vertical="center"/>
    </xf>
    <xf numFmtId="44" fontId="1" fillId="4" borderId="4" xfId="1" applyFont="1" applyFill="1" applyBorder="1" applyAlignment="1">
      <alignment vertical="center" wrapText="1"/>
    </xf>
    <xf numFmtId="44" fontId="3" fillId="5" borderId="4" xfId="1" applyFont="1" applyFill="1" applyBorder="1" applyAlignment="1">
      <alignment vertical="center"/>
    </xf>
    <xf numFmtId="44" fontId="3" fillId="8" borderId="4" xfId="1" applyFont="1" applyFill="1" applyBorder="1" applyAlignment="1">
      <alignment vertical="center"/>
    </xf>
    <xf numFmtId="44" fontId="3" fillId="4" borderId="4" xfId="1" applyFont="1" applyFill="1" applyBorder="1" applyAlignment="1">
      <alignment vertical="center" wrapText="1"/>
    </xf>
    <xf numFmtId="44" fontId="3" fillId="0" borderId="4" xfId="1" applyFont="1" applyFill="1" applyBorder="1" applyAlignment="1">
      <alignment vertical="center" wrapText="1"/>
    </xf>
    <xf numFmtId="44" fontId="3" fillId="0" borderId="4" xfId="1" applyFont="1" applyFill="1" applyBorder="1" applyAlignment="1">
      <alignment vertical="center"/>
    </xf>
    <xf numFmtId="0" fontId="3" fillId="11" borderId="4" xfId="0" applyFont="1" applyFill="1" applyBorder="1" applyAlignment="1">
      <alignment vertical="center"/>
    </xf>
    <xf numFmtId="166" fontId="3" fillId="4" borderId="4" xfId="0" applyNumberFormat="1" applyFont="1" applyFill="1" applyBorder="1" applyAlignment="1">
      <alignment vertical="center"/>
    </xf>
    <xf numFmtId="166" fontId="3" fillId="5" borderId="4" xfId="0" applyNumberFormat="1" applyFont="1" applyFill="1" applyBorder="1" applyAlignment="1">
      <alignment vertical="center"/>
    </xf>
    <xf numFmtId="44" fontId="3" fillId="4" borderId="4" xfId="1" applyFont="1" applyFill="1" applyBorder="1" applyAlignment="1">
      <alignment vertical="center"/>
    </xf>
    <xf numFmtId="0" fontId="3" fillId="0" borderId="7" xfId="0" applyFont="1" applyBorder="1" applyAlignment="1">
      <alignment vertical="center"/>
    </xf>
    <xf numFmtId="14" fontId="3" fillId="0" borderId="4" xfId="0" applyNumberFormat="1" applyFont="1" applyBorder="1" applyAlignment="1">
      <alignment vertical="center" wrapText="1"/>
    </xf>
    <xf numFmtId="0" fontId="3" fillId="0" borderId="0" xfId="0" applyFont="1" applyAlignment="1">
      <alignment horizontal="left" vertical="center" wrapText="1"/>
    </xf>
    <xf numFmtId="44" fontId="3" fillId="0" borderId="15" xfId="1" applyFont="1" applyFill="1" applyBorder="1" applyAlignment="1">
      <alignment vertical="center"/>
    </xf>
    <xf numFmtId="44" fontId="3" fillId="0" borderId="1" xfId="1" applyFont="1" applyFill="1" applyBorder="1" applyAlignment="1">
      <alignment vertical="center"/>
    </xf>
    <xf numFmtId="44" fontId="3" fillId="0" borderId="13" xfId="1" applyFont="1" applyFill="1" applyBorder="1" applyAlignment="1">
      <alignment vertical="center"/>
    </xf>
    <xf numFmtId="0" fontId="1" fillId="10" borderId="0" xfId="0" applyFont="1" applyFill="1" applyAlignment="1">
      <alignment horizontal="left" vertical="center" wrapText="1"/>
    </xf>
    <xf numFmtId="0" fontId="3" fillId="10" borderId="0" xfId="0" applyFont="1" applyFill="1" applyAlignment="1">
      <alignment vertical="center"/>
    </xf>
    <xf numFmtId="44" fontId="3" fillId="4" borderId="17" xfId="0" applyNumberFormat="1" applyFont="1" applyFill="1" applyBorder="1" applyAlignment="1">
      <alignment vertical="center"/>
    </xf>
    <xf numFmtId="14" fontId="3" fillId="0" borderId="0" xfId="0" applyNumberFormat="1" applyFont="1" applyAlignment="1">
      <alignment vertical="center" wrapText="1"/>
    </xf>
    <xf numFmtId="14" fontId="1" fillId="0" borderId="0" xfId="0" applyNumberFormat="1" applyFont="1" applyAlignment="1">
      <alignment vertical="center"/>
    </xf>
    <xf numFmtId="0" fontId="3" fillId="0" borderId="15" xfId="0" applyFont="1" applyBorder="1" applyAlignment="1">
      <alignment vertical="center"/>
    </xf>
    <xf numFmtId="0" fontId="3" fillId="0" borderId="1" xfId="0" applyFont="1" applyBorder="1" applyAlignment="1">
      <alignment vertical="center"/>
    </xf>
    <xf numFmtId="0" fontId="3" fillId="0" borderId="13" xfId="0" applyFont="1" applyBorder="1" applyAlignment="1">
      <alignment vertical="center"/>
    </xf>
    <xf numFmtId="44" fontId="3" fillId="5" borderId="18" xfId="0" applyNumberFormat="1" applyFont="1" applyFill="1" applyBorder="1" applyAlignment="1">
      <alignment vertical="center"/>
    </xf>
    <xf numFmtId="44" fontId="3" fillId="8" borderId="19" xfId="0" applyNumberFormat="1" applyFont="1" applyFill="1" applyBorder="1" applyAlignment="1">
      <alignment vertical="center"/>
    </xf>
    <xf numFmtId="0" fontId="1" fillId="12" borderId="0" xfId="0" applyFont="1" applyFill="1" applyAlignment="1">
      <alignment horizontal="left" vertical="center" wrapText="1"/>
    </xf>
    <xf numFmtId="9" fontId="3" fillId="0" borderId="0" xfId="2" applyFont="1" applyAlignment="1">
      <alignment vertical="center"/>
    </xf>
    <xf numFmtId="0" fontId="1" fillId="0" borderId="0" xfId="0" applyFont="1" applyAlignment="1">
      <alignment vertical="center" wrapText="1"/>
    </xf>
    <xf numFmtId="0" fontId="1" fillId="12" borderId="4" xfId="0" applyFont="1" applyFill="1" applyBorder="1" applyAlignment="1">
      <alignment horizontal="left" vertical="center" wrapText="1"/>
    </xf>
    <xf numFmtId="0" fontId="3" fillId="12" borderId="4" xfId="0" applyFont="1" applyFill="1" applyBorder="1" applyAlignment="1">
      <alignment vertical="center"/>
    </xf>
    <xf numFmtId="44" fontId="3" fillId="4" borderId="4" xfId="0" applyNumberFormat="1" applyFont="1" applyFill="1" applyBorder="1" applyAlignment="1">
      <alignment vertical="center"/>
    </xf>
    <xf numFmtId="0" fontId="2" fillId="3" borderId="16" xfId="0" applyFont="1" applyFill="1" applyBorder="1" applyAlignment="1">
      <alignment horizontal="center" vertical="center" wrapText="1"/>
    </xf>
    <xf numFmtId="0" fontId="4" fillId="3" borderId="16" xfId="0" applyFont="1" applyFill="1" applyBorder="1" applyAlignment="1">
      <alignment horizontal="center" vertical="center"/>
    </xf>
    <xf numFmtId="0" fontId="6" fillId="14" borderId="6" xfId="0" applyFont="1" applyFill="1" applyBorder="1" applyAlignment="1">
      <alignment horizontal="left" vertical="center" wrapText="1"/>
    </xf>
    <xf numFmtId="0" fontId="4" fillId="14" borderId="6" xfId="0" applyFont="1" applyFill="1" applyBorder="1" applyAlignment="1">
      <alignment horizontal="left" vertical="center" wrapText="1"/>
    </xf>
    <xf numFmtId="166" fontId="3" fillId="0" borderId="7" xfId="0" applyNumberFormat="1" applyFont="1" applyBorder="1" applyAlignment="1">
      <alignment horizontal="center" vertical="center" wrapText="1"/>
    </xf>
    <xf numFmtId="166" fontId="3" fillId="0" borderId="8" xfId="0" applyNumberFormat="1" applyFont="1" applyBorder="1" applyAlignment="1">
      <alignment horizontal="center" vertical="center" wrapText="1"/>
    </xf>
    <xf numFmtId="0" fontId="2" fillId="3" borderId="9"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11" xfId="0" applyFont="1" applyFill="1" applyBorder="1" applyAlignment="1">
      <alignment horizontal="center" vertical="center" wrapText="1"/>
    </xf>
    <xf numFmtId="0" fontId="8" fillId="0" borderId="9" xfId="0" applyFont="1" applyBorder="1" applyAlignment="1">
      <alignment horizontal="left" vertical="center" wrapText="1"/>
    </xf>
    <xf numFmtId="0" fontId="8" fillId="0" borderId="13" xfId="0" applyFont="1" applyBorder="1" applyAlignment="1">
      <alignment horizontal="left" vertical="center" wrapText="1"/>
    </xf>
    <xf numFmtId="0" fontId="8" fillId="0" borderId="14" xfId="0" applyFont="1" applyBorder="1" applyAlignment="1">
      <alignment horizontal="left" vertical="center" wrapText="1"/>
    </xf>
    <xf numFmtId="0" fontId="1" fillId="4" borderId="7" xfId="0" applyFont="1" applyFill="1" applyBorder="1" applyAlignment="1">
      <alignment horizontal="center" vertical="center" wrapText="1"/>
    </xf>
    <xf numFmtId="0" fontId="1" fillId="4" borderId="6"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1" fillId="5" borderId="4" xfId="0" applyFont="1" applyFill="1" applyBorder="1" applyAlignment="1">
      <alignment horizontal="center" vertical="center" wrapText="1"/>
    </xf>
    <xf numFmtId="0" fontId="1" fillId="4" borderId="7" xfId="0" applyFont="1" applyFill="1" applyBorder="1" applyAlignment="1">
      <alignment horizontal="center" vertical="center"/>
    </xf>
    <xf numFmtId="0" fontId="1" fillId="4" borderId="6" xfId="0" applyFont="1" applyFill="1" applyBorder="1" applyAlignment="1">
      <alignment horizontal="center" vertical="center"/>
    </xf>
    <xf numFmtId="0" fontId="1" fillId="4" borderId="9" xfId="0" applyFont="1" applyFill="1" applyBorder="1" applyAlignment="1">
      <alignment horizontal="center" vertical="center" wrapText="1"/>
    </xf>
    <xf numFmtId="0" fontId="1" fillId="4" borderId="10" xfId="0" applyFont="1" applyFill="1" applyBorder="1" applyAlignment="1">
      <alignment horizontal="center" vertical="center" wrapText="1"/>
    </xf>
    <xf numFmtId="0" fontId="1" fillId="5" borderId="4" xfId="0" applyFont="1" applyFill="1" applyBorder="1" applyAlignment="1">
      <alignment horizontal="center" vertical="center"/>
    </xf>
    <xf numFmtId="0" fontId="3" fillId="4" borderId="7" xfId="0" applyFont="1" applyFill="1" applyBorder="1" applyAlignment="1">
      <alignment horizontal="center" vertical="center" wrapText="1"/>
    </xf>
    <xf numFmtId="0" fontId="3" fillId="4" borderId="8" xfId="0" applyFont="1" applyFill="1" applyBorder="1" applyAlignment="1">
      <alignment horizontal="center" vertical="center" wrapText="1"/>
    </xf>
    <xf numFmtId="0" fontId="3" fillId="5" borderId="4" xfId="0" applyFont="1" applyFill="1" applyBorder="1" applyAlignment="1">
      <alignment horizontal="center" vertical="center" wrapText="1"/>
    </xf>
    <xf numFmtId="0" fontId="3" fillId="0" borderId="4" xfId="0" applyFont="1" applyBorder="1" applyAlignment="1">
      <alignment horizontal="center" vertical="center" wrapText="1"/>
    </xf>
  </cellXfs>
  <cellStyles count="3">
    <cellStyle name="Currency" xfId="1" builtinId="4"/>
    <cellStyle name="Normal" xfId="0" builtinId="0"/>
    <cellStyle name="Percent" xfId="2" builtinId="5"/>
  </cellStyles>
  <dxfs count="0"/>
  <tableStyles count="0" defaultTableStyle="TableStyleMedium2" defaultPivotStyle="PivotStyleLight16"/>
  <colors>
    <mruColors>
      <color rgb="FF000080"/>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113"/>
  <sheetViews>
    <sheetView tabSelected="1" topLeftCell="A3" zoomScaleNormal="100" workbookViewId="0">
      <pane ySplit="1" topLeftCell="A4" activePane="bottomLeft" state="frozen"/>
      <selection activeCell="A3" sqref="A3"/>
      <selection pane="bottomLeft" activeCell="A4" sqref="A4"/>
    </sheetView>
  </sheetViews>
  <sheetFormatPr defaultColWidth="8.90625" defaultRowHeight="15.5" x14ac:dyDescent="0.25"/>
  <cols>
    <col min="1" max="1" width="65.81640625" style="1" customWidth="1"/>
    <col min="2" max="2" width="48" style="1" hidden="1" customWidth="1"/>
    <col min="3" max="3" width="18.453125" style="1" hidden="1" customWidth="1"/>
    <col min="4" max="4" width="18.1796875" style="1" hidden="1" customWidth="1"/>
    <col min="5" max="5" width="14.453125" style="1" bestFit="1" customWidth="1"/>
    <col min="6" max="6" width="14.6328125" style="1" bestFit="1" customWidth="1"/>
    <col min="7" max="9" width="14.453125" style="1" bestFit="1" customWidth="1"/>
    <col min="10" max="16384" width="8.90625" style="1"/>
  </cols>
  <sheetData>
    <row r="1" spans="1:9" ht="39" hidden="1" customHeight="1" x14ac:dyDescent="0.25">
      <c r="A1" s="156" t="s">
        <v>160</v>
      </c>
      <c r="B1" s="157"/>
      <c r="C1" s="157"/>
      <c r="D1" s="157"/>
      <c r="E1" s="157"/>
      <c r="F1" s="157"/>
      <c r="G1" s="157"/>
      <c r="H1" s="157"/>
      <c r="I1" s="157"/>
    </row>
    <row r="2" spans="1:9" ht="196" hidden="1" customHeight="1" x14ac:dyDescent="0.25">
      <c r="A2" s="158" t="s">
        <v>93</v>
      </c>
      <c r="B2" s="159"/>
      <c r="C2" s="159"/>
      <c r="D2" s="159"/>
      <c r="E2" s="159"/>
      <c r="F2" s="159"/>
      <c r="G2" s="159"/>
      <c r="H2" s="159"/>
      <c r="I2" s="159"/>
    </row>
    <row r="3" spans="1:9" ht="50.5" customHeight="1" x14ac:dyDescent="0.25">
      <c r="A3" s="114" t="s">
        <v>0</v>
      </c>
      <c r="B3" s="115" t="s">
        <v>1</v>
      </c>
      <c r="C3" s="114" t="s">
        <v>2</v>
      </c>
      <c r="D3" s="114" t="s">
        <v>3</v>
      </c>
      <c r="E3" s="116" t="s">
        <v>181</v>
      </c>
      <c r="F3" s="117" t="s">
        <v>4</v>
      </c>
      <c r="G3" s="117" t="s">
        <v>5</v>
      </c>
      <c r="H3" s="118" t="s">
        <v>6</v>
      </c>
      <c r="I3" s="118" t="s">
        <v>7</v>
      </c>
    </row>
    <row r="4" spans="1:9" x14ac:dyDescent="0.25">
      <c r="A4" s="110" t="s">
        <v>8</v>
      </c>
      <c r="B4" s="119"/>
      <c r="C4" s="119"/>
      <c r="D4" s="119"/>
      <c r="E4" s="118"/>
      <c r="F4" s="118"/>
      <c r="G4" s="118"/>
      <c r="H4" s="118"/>
      <c r="I4" s="118"/>
    </row>
    <row r="5" spans="1:9" x14ac:dyDescent="0.25">
      <c r="A5" s="89" t="s">
        <v>9</v>
      </c>
      <c r="B5" s="120"/>
      <c r="C5" s="120"/>
      <c r="D5" s="121"/>
      <c r="E5" s="123"/>
      <c r="F5" s="123"/>
      <c r="G5" s="123"/>
      <c r="H5" s="123"/>
      <c r="I5" s="123"/>
    </row>
    <row r="6" spans="1:9" x14ac:dyDescent="0.25">
      <c r="A6" s="16" t="s">
        <v>10</v>
      </c>
      <c r="B6" s="122" t="s">
        <v>11</v>
      </c>
      <c r="C6" s="123" t="s">
        <v>170</v>
      </c>
      <c r="D6" s="123" t="s">
        <v>170</v>
      </c>
      <c r="E6" s="124">
        <v>0</v>
      </c>
      <c r="F6" s="125">
        <v>491</v>
      </c>
      <c r="G6" s="125"/>
      <c r="H6" s="125">
        <f>F6+G6</f>
        <v>491</v>
      </c>
      <c r="I6" s="126">
        <f>E6+H6</f>
        <v>491</v>
      </c>
    </row>
    <row r="7" spans="1:9" ht="28" hidden="1" customHeight="1" x14ac:dyDescent="0.25">
      <c r="A7" s="26" t="s">
        <v>12</v>
      </c>
      <c r="B7" s="122"/>
      <c r="C7" s="122"/>
      <c r="D7" s="123"/>
      <c r="E7" s="127">
        <f>SUM(E6)</f>
        <v>0</v>
      </c>
      <c r="F7" s="125">
        <f>SUM(F6)</f>
        <v>491</v>
      </c>
      <c r="G7" s="125">
        <f t="shared" ref="G7" si="0">SUM(G6)</f>
        <v>0</v>
      </c>
      <c r="H7" s="125">
        <f t="shared" ref="H7" si="1">SUM(H6)</f>
        <v>491</v>
      </c>
      <c r="I7" s="126">
        <f>SUM(I6)</f>
        <v>491</v>
      </c>
    </row>
    <row r="8" spans="1:9" ht="15" hidden="1" customHeight="1" x14ac:dyDescent="0.25">
      <c r="A8" s="16"/>
      <c r="B8" s="122"/>
      <c r="C8" s="122"/>
      <c r="D8" s="123"/>
      <c r="E8" s="128"/>
      <c r="F8" s="129"/>
      <c r="G8" s="129"/>
      <c r="H8" s="129"/>
      <c r="I8" s="129"/>
    </row>
    <row r="9" spans="1:9" ht="31" x14ac:dyDescent="0.25">
      <c r="A9" s="89" t="s">
        <v>94</v>
      </c>
      <c r="B9" s="130"/>
      <c r="C9" s="130"/>
      <c r="D9" s="130"/>
      <c r="E9" s="123"/>
      <c r="F9" s="123"/>
      <c r="G9" s="123"/>
      <c r="H9" s="123"/>
      <c r="I9" s="123"/>
    </row>
    <row r="10" spans="1:9" x14ac:dyDescent="0.25">
      <c r="A10" s="34" t="s">
        <v>146</v>
      </c>
      <c r="B10" s="19" t="s">
        <v>141</v>
      </c>
      <c r="C10" s="19" t="s">
        <v>171</v>
      </c>
      <c r="D10" s="19" t="s">
        <v>175</v>
      </c>
      <c r="E10" s="131">
        <v>10000</v>
      </c>
      <c r="F10" s="132"/>
      <c r="G10" s="132"/>
      <c r="H10" s="125">
        <f t="shared" ref="H10:H12" si="2">F10+G10</f>
        <v>0</v>
      </c>
      <c r="I10" s="126">
        <f t="shared" ref="I10:I12" si="3">E10+H10</f>
        <v>10000</v>
      </c>
    </row>
    <row r="11" spans="1:9" x14ac:dyDescent="0.25">
      <c r="A11" s="34" t="s">
        <v>147</v>
      </c>
      <c r="B11" s="19" t="s">
        <v>139</v>
      </c>
      <c r="C11" s="19" t="s">
        <v>173</v>
      </c>
      <c r="D11" s="19" t="s">
        <v>172</v>
      </c>
      <c r="E11" s="131">
        <v>10000</v>
      </c>
      <c r="F11" s="132"/>
      <c r="G11" s="132"/>
      <c r="H11" s="125">
        <f t="shared" si="2"/>
        <v>0</v>
      </c>
      <c r="I11" s="126">
        <f t="shared" si="3"/>
        <v>10000</v>
      </c>
    </row>
    <row r="12" spans="1:9" x14ac:dyDescent="0.25">
      <c r="A12" s="16" t="s">
        <v>148</v>
      </c>
      <c r="B12" s="19" t="s">
        <v>138</v>
      </c>
      <c r="C12" s="19" t="s">
        <v>176</v>
      </c>
      <c r="D12" s="19" t="s">
        <v>177</v>
      </c>
      <c r="E12" s="131">
        <v>150000</v>
      </c>
      <c r="F12" s="132"/>
      <c r="G12" s="132"/>
      <c r="H12" s="125">
        <f t="shared" si="2"/>
        <v>0</v>
      </c>
      <c r="I12" s="126">
        <f t="shared" si="3"/>
        <v>150000</v>
      </c>
    </row>
    <row r="13" spans="1:9" ht="31" x14ac:dyDescent="0.25">
      <c r="A13" s="16" t="s">
        <v>149</v>
      </c>
      <c r="B13" s="76" t="s">
        <v>136</v>
      </c>
      <c r="C13" s="19" t="s">
        <v>177</v>
      </c>
      <c r="D13" s="19" t="s">
        <v>172</v>
      </c>
      <c r="E13" s="133">
        <v>85000</v>
      </c>
      <c r="F13" s="125">
        <v>5527</v>
      </c>
      <c r="G13" s="125">
        <v>20000</v>
      </c>
      <c r="H13" s="125">
        <f>F13+G13</f>
        <v>25527</v>
      </c>
      <c r="I13" s="126">
        <f>E13+H13</f>
        <v>110527</v>
      </c>
    </row>
    <row r="14" spans="1:9" ht="15.5" customHeight="1" x14ac:dyDescent="0.25">
      <c r="A14" s="16" t="s">
        <v>150</v>
      </c>
      <c r="B14" s="76" t="s">
        <v>137</v>
      </c>
      <c r="C14" s="134" t="s">
        <v>180</v>
      </c>
      <c r="D14" s="134" t="s">
        <v>172</v>
      </c>
      <c r="E14" s="133">
        <v>0</v>
      </c>
      <c r="F14" s="125">
        <v>3017</v>
      </c>
      <c r="G14" s="125">
        <v>70000</v>
      </c>
      <c r="H14" s="125">
        <f t="shared" ref="H14:H15" si="4">F14+G14</f>
        <v>73017</v>
      </c>
      <c r="I14" s="126">
        <f t="shared" ref="I14:I15" si="5">E14+H14</f>
        <v>73017</v>
      </c>
    </row>
    <row r="15" spans="1:9" x14ac:dyDescent="0.25">
      <c r="A15" s="16" t="s">
        <v>151</v>
      </c>
      <c r="B15" s="19" t="s">
        <v>145</v>
      </c>
      <c r="C15" s="19" t="s">
        <v>174</v>
      </c>
      <c r="D15" s="19" t="s">
        <v>172</v>
      </c>
      <c r="E15" s="133">
        <v>8000</v>
      </c>
      <c r="F15" s="125">
        <v>2978</v>
      </c>
      <c r="G15" s="125">
        <v>7000</v>
      </c>
      <c r="H15" s="125">
        <f t="shared" si="4"/>
        <v>9978</v>
      </c>
      <c r="I15" s="126">
        <f t="shared" si="5"/>
        <v>17978</v>
      </c>
    </row>
    <row r="16" spans="1:9" x14ac:dyDescent="0.25">
      <c r="A16" s="26" t="s">
        <v>13</v>
      </c>
      <c r="B16" s="19"/>
      <c r="C16" s="134"/>
      <c r="D16" s="134"/>
      <c r="E16" s="133">
        <f>SUM(E10:E15)</f>
        <v>263000</v>
      </c>
      <c r="F16" s="133">
        <f>SUM(F10:F15)</f>
        <v>11522</v>
      </c>
      <c r="G16" s="133">
        <f>SUM(G10:G15)</f>
        <v>97000</v>
      </c>
      <c r="H16" s="133">
        <f>SUM(H10:H15)</f>
        <v>108522</v>
      </c>
      <c r="I16" s="133">
        <f>SUM(I10:I15)</f>
        <v>371522</v>
      </c>
    </row>
    <row r="17" spans="1:9" ht="28.5" hidden="1" customHeight="1" x14ac:dyDescent="0.25">
      <c r="A17" s="41"/>
    </row>
    <row r="18" spans="1:9" ht="31" x14ac:dyDescent="0.25">
      <c r="A18" s="89" t="s">
        <v>95</v>
      </c>
      <c r="B18" s="130"/>
      <c r="C18" s="130"/>
      <c r="D18" s="130"/>
      <c r="E18" s="123"/>
      <c r="F18" s="123"/>
      <c r="G18" s="123"/>
      <c r="H18" s="123"/>
      <c r="I18" s="123"/>
    </row>
    <row r="19" spans="1:9" x14ac:dyDescent="0.25">
      <c r="A19" s="34" t="s">
        <v>104</v>
      </c>
      <c r="B19" s="19" t="s">
        <v>141</v>
      </c>
      <c r="C19" s="19" t="s">
        <v>171</v>
      </c>
      <c r="D19" s="19" t="s">
        <v>175</v>
      </c>
      <c r="E19" s="133">
        <v>425</v>
      </c>
      <c r="F19" s="125">
        <v>69</v>
      </c>
      <c r="G19" s="125">
        <v>10000</v>
      </c>
      <c r="H19" s="125">
        <f>F19+G19</f>
        <v>10069</v>
      </c>
      <c r="I19" s="126">
        <f>E19+H19</f>
        <v>10494</v>
      </c>
    </row>
    <row r="20" spans="1:9" x14ac:dyDescent="0.25">
      <c r="A20" s="34" t="s">
        <v>105</v>
      </c>
      <c r="B20" s="19" t="s">
        <v>139</v>
      </c>
      <c r="C20" s="19" t="s">
        <v>171</v>
      </c>
      <c r="D20" s="19" t="s">
        <v>172</v>
      </c>
      <c r="E20" s="133">
        <v>4345</v>
      </c>
      <c r="F20" s="125">
        <v>685</v>
      </c>
      <c r="G20" s="125">
        <v>2000</v>
      </c>
      <c r="H20" s="125">
        <f t="shared" ref="H20:H23" si="6">F20+G20</f>
        <v>2685</v>
      </c>
      <c r="I20" s="126">
        <f t="shared" ref="I20:I23" si="7">E20+H20</f>
        <v>7030</v>
      </c>
    </row>
    <row r="21" spans="1:9" x14ac:dyDescent="0.25">
      <c r="A21" s="16" t="s">
        <v>106</v>
      </c>
      <c r="B21" s="19" t="s">
        <v>138</v>
      </c>
      <c r="C21" s="19" t="s">
        <v>176</v>
      </c>
      <c r="D21" s="19" t="s">
        <v>177</v>
      </c>
      <c r="E21" s="133">
        <v>31505</v>
      </c>
      <c r="F21" s="125">
        <v>181</v>
      </c>
      <c r="G21" s="125">
        <v>3000</v>
      </c>
      <c r="H21" s="125">
        <f t="shared" si="6"/>
        <v>3181</v>
      </c>
      <c r="I21" s="126">
        <f t="shared" si="7"/>
        <v>34686</v>
      </c>
    </row>
    <row r="22" spans="1:9" ht="31" x14ac:dyDescent="0.25">
      <c r="A22" s="16" t="s">
        <v>107</v>
      </c>
      <c r="B22" s="76" t="s">
        <v>136</v>
      </c>
      <c r="C22" s="19" t="s">
        <v>177</v>
      </c>
      <c r="D22" s="19" t="s">
        <v>172</v>
      </c>
      <c r="E22" s="133">
        <v>17560</v>
      </c>
      <c r="F22" s="125">
        <v>648</v>
      </c>
      <c r="G22" s="125"/>
      <c r="H22" s="125">
        <f t="shared" si="6"/>
        <v>648</v>
      </c>
      <c r="I22" s="126">
        <f t="shared" si="7"/>
        <v>18208</v>
      </c>
    </row>
    <row r="23" spans="1:9" x14ac:dyDescent="0.25">
      <c r="A23" s="34" t="s">
        <v>108</v>
      </c>
      <c r="B23" s="19" t="s">
        <v>145</v>
      </c>
      <c r="C23" s="19" t="s">
        <v>174</v>
      </c>
      <c r="D23" s="19" t="s">
        <v>172</v>
      </c>
      <c r="E23" s="133">
        <v>3420</v>
      </c>
      <c r="F23" s="125">
        <v>1069</v>
      </c>
      <c r="G23" s="125"/>
      <c r="H23" s="125">
        <f t="shared" si="6"/>
        <v>1069</v>
      </c>
      <c r="I23" s="126">
        <f t="shared" si="7"/>
        <v>4489</v>
      </c>
    </row>
    <row r="24" spans="1:9" x14ac:dyDescent="0.25">
      <c r="A24" s="26" t="s">
        <v>14</v>
      </c>
      <c r="B24" s="19"/>
      <c r="C24" s="19"/>
      <c r="D24" s="19"/>
      <c r="E24" s="133">
        <f>SUM(E19:E23)</f>
        <v>57255</v>
      </c>
      <c r="F24" s="133">
        <f t="shared" ref="F24:G24" si="8">SUM(F19:F23)</f>
        <v>2652</v>
      </c>
      <c r="G24" s="133">
        <f t="shared" si="8"/>
        <v>15000</v>
      </c>
      <c r="H24" s="133">
        <f>SUM(H19:H23)</f>
        <v>17652</v>
      </c>
      <c r="I24" s="133">
        <f>SUM(I19:I23)</f>
        <v>74907</v>
      </c>
    </row>
    <row r="25" spans="1:9" ht="28.5" hidden="1" customHeight="1" x14ac:dyDescent="0.25">
      <c r="A25" s="41"/>
    </row>
    <row r="26" spans="1:9" ht="31" x14ac:dyDescent="0.25">
      <c r="A26" s="89" t="s">
        <v>96</v>
      </c>
      <c r="B26" s="130"/>
      <c r="C26" s="130"/>
      <c r="D26" s="130"/>
      <c r="E26" s="123"/>
      <c r="F26" s="123"/>
      <c r="G26" s="123"/>
      <c r="H26" s="123"/>
      <c r="I26" s="123"/>
    </row>
    <row r="27" spans="1:9" x14ac:dyDescent="0.25">
      <c r="A27" s="34" t="s">
        <v>109</v>
      </c>
      <c r="B27" s="19" t="s">
        <v>142</v>
      </c>
      <c r="C27" s="19" t="s">
        <v>171</v>
      </c>
      <c r="D27" s="19" t="s">
        <v>175</v>
      </c>
      <c r="E27" s="133">
        <v>10630</v>
      </c>
      <c r="F27" s="125">
        <v>138</v>
      </c>
      <c r="G27" s="125">
        <v>10000</v>
      </c>
      <c r="H27" s="125">
        <f>F27+G27</f>
        <v>10138</v>
      </c>
      <c r="I27" s="126">
        <f>E27+H27</f>
        <v>20768</v>
      </c>
    </row>
    <row r="28" spans="1:9" x14ac:dyDescent="0.25">
      <c r="A28" s="34" t="s">
        <v>110</v>
      </c>
      <c r="B28" s="19" t="s">
        <v>139</v>
      </c>
      <c r="C28" s="19" t="s">
        <v>171</v>
      </c>
      <c r="D28" s="19" t="s">
        <v>172</v>
      </c>
      <c r="E28" s="133">
        <v>12650</v>
      </c>
      <c r="F28" s="125">
        <v>1061</v>
      </c>
      <c r="G28" s="125">
        <v>5000</v>
      </c>
      <c r="H28" s="125">
        <f t="shared" ref="H28:H31" si="9">F28+G28</f>
        <v>6061</v>
      </c>
      <c r="I28" s="126">
        <f t="shared" ref="I28:I31" si="10">E28+H28</f>
        <v>18711</v>
      </c>
    </row>
    <row r="29" spans="1:9" x14ac:dyDescent="0.25">
      <c r="A29" s="16" t="s">
        <v>111</v>
      </c>
      <c r="B29" s="19" t="s">
        <v>138</v>
      </c>
      <c r="C29" s="19" t="s">
        <v>176</v>
      </c>
      <c r="D29" s="19" t="s">
        <v>177</v>
      </c>
      <c r="E29" s="133">
        <v>76720</v>
      </c>
      <c r="F29" s="125">
        <v>523</v>
      </c>
      <c r="G29" s="125">
        <v>5000</v>
      </c>
      <c r="H29" s="125">
        <f t="shared" si="9"/>
        <v>5523</v>
      </c>
      <c r="I29" s="126">
        <f t="shared" si="10"/>
        <v>82243</v>
      </c>
    </row>
    <row r="30" spans="1:9" ht="31" x14ac:dyDescent="0.25">
      <c r="A30" s="16" t="s">
        <v>112</v>
      </c>
      <c r="B30" s="76" t="s">
        <v>136</v>
      </c>
      <c r="C30" s="19" t="s">
        <v>177</v>
      </c>
      <c r="D30" s="19" t="s">
        <v>172</v>
      </c>
      <c r="E30" s="133">
        <v>38310</v>
      </c>
      <c r="F30" s="125">
        <v>710</v>
      </c>
      <c r="G30" s="125"/>
      <c r="H30" s="125">
        <f t="shared" si="9"/>
        <v>710</v>
      </c>
      <c r="I30" s="126">
        <f t="shared" si="10"/>
        <v>39020</v>
      </c>
    </row>
    <row r="31" spans="1:9" x14ac:dyDescent="0.25">
      <c r="A31" s="34" t="s">
        <v>113</v>
      </c>
      <c r="B31" s="19" t="s">
        <v>145</v>
      </c>
      <c r="C31" s="19" t="s">
        <v>174</v>
      </c>
      <c r="D31" s="19" t="s">
        <v>172</v>
      </c>
      <c r="E31" s="133">
        <v>5670</v>
      </c>
      <c r="F31" s="125">
        <v>992</v>
      </c>
      <c r="G31" s="125"/>
      <c r="H31" s="125">
        <f t="shared" si="9"/>
        <v>992</v>
      </c>
      <c r="I31" s="126">
        <f t="shared" si="10"/>
        <v>6662</v>
      </c>
    </row>
    <row r="32" spans="1:9" x14ac:dyDescent="0.25">
      <c r="A32" s="26" t="s">
        <v>15</v>
      </c>
      <c r="B32" s="19"/>
      <c r="C32" s="19"/>
      <c r="D32" s="19"/>
      <c r="E32" s="133">
        <f>SUM(E27:E31)</f>
        <v>143980</v>
      </c>
      <c r="F32" s="133">
        <f t="shared" ref="F32:G32" si="11">SUM(F27:F31)</f>
        <v>3424</v>
      </c>
      <c r="G32" s="133">
        <f t="shared" si="11"/>
        <v>20000</v>
      </c>
      <c r="H32" s="133">
        <f>SUM(H27:H31)</f>
        <v>23424</v>
      </c>
      <c r="I32" s="133">
        <f>SUM(I27:I31)</f>
        <v>167404</v>
      </c>
    </row>
    <row r="33" spans="1:9" ht="28.5" hidden="1" customHeight="1" x14ac:dyDescent="0.25">
      <c r="A33" s="41"/>
    </row>
    <row r="34" spans="1:9" ht="46.5" x14ac:dyDescent="0.25">
      <c r="A34" s="89" t="s">
        <v>155</v>
      </c>
      <c r="B34" s="130"/>
      <c r="C34" s="130"/>
      <c r="D34" s="130"/>
      <c r="E34" s="123"/>
      <c r="F34" s="123"/>
      <c r="G34" s="123"/>
      <c r="H34" s="123"/>
      <c r="I34" s="123"/>
    </row>
    <row r="35" spans="1:9" x14ac:dyDescent="0.25">
      <c r="A35" s="34" t="s">
        <v>114</v>
      </c>
      <c r="B35" s="19" t="s">
        <v>143</v>
      </c>
      <c r="C35" s="19" t="s">
        <v>171</v>
      </c>
      <c r="D35" s="19" t="s">
        <v>175</v>
      </c>
      <c r="E35" s="133">
        <v>2735</v>
      </c>
      <c r="F35" s="125">
        <v>333</v>
      </c>
      <c r="G35" s="125">
        <v>10000</v>
      </c>
      <c r="H35" s="125">
        <f>F35+G35</f>
        <v>10333</v>
      </c>
      <c r="I35" s="126">
        <f>E35+H35</f>
        <v>13068</v>
      </c>
    </row>
    <row r="36" spans="1:9" x14ac:dyDescent="0.25">
      <c r="A36" s="34" t="s">
        <v>123</v>
      </c>
      <c r="B36" s="19" t="s">
        <v>139</v>
      </c>
      <c r="C36" s="19" t="s">
        <v>171</v>
      </c>
      <c r="D36" s="19" t="s">
        <v>172</v>
      </c>
      <c r="E36" s="133">
        <v>5115</v>
      </c>
      <c r="F36" s="125">
        <v>125</v>
      </c>
      <c r="G36" s="125"/>
      <c r="H36" s="125">
        <f t="shared" ref="H36:H39" si="12">F36+G36</f>
        <v>125</v>
      </c>
      <c r="I36" s="126">
        <f t="shared" ref="I36:I39" si="13">E36+H36</f>
        <v>5240</v>
      </c>
    </row>
    <row r="37" spans="1:9" x14ac:dyDescent="0.25">
      <c r="A37" s="16" t="s">
        <v>124</v>
      </c>
      <c r="B37" s="19" t="s">
        <v>153</v>
      </c>
      <c r="C37" s="19" t="s">
        <v>176</v>
      </c>
      <c r="D37" s="19" t="s">
        <v>177</v>
      </c>
      <c r="E37" s="133">
        <v>40115</v>
      </c>
      <c r="F37" s="125">
        <v>340</v>
      </c>
      <c r="G37" s="125">
        <v>7000</v>
      </c>
      <c r="H37" s="125">
        <f t="shared" si="12"/>
        <v>7340</v>
      </c>
      <c r="I37" s="126">
        <f t="shared" si="13"/>
        <v>47455</v>
      </c>
    </row>
    <row r="38" spans="1:9" ht="31" x14ac:dyDescent="0.25">
      <c r="A38" s="16" t="s">
        <v>125</v>
      </c>
      <c r="B38" s="76" t="s">
        <v>154</v>
      </c>
      <c r="C38" s="19" t="s">
        <v>177</v>
      </c>
      <c r="D38" s="19" t="s">
        <v>172</v>
      </c>
      <c r="E38" s="133">
        <v>27695</v>
      </c>
      <c r="F38" s="125">
        <v>989</v>
      </c>
      <c r="G38" s="125"/>
      <c r="H38" s="125">
        <f t="shared" si="12"/>
        <v>989</v>
      </c>
      <c r="I38" s="126">
        <f t="shared" si="13"/>
        <v>28684</v>
      </c>
    </row>
    <row r="39" spans="1:9" x14ac:dyDescent="0.25">
      <c r="A39" s="34" t="s">
        <v>115</v>
      </c>
      <c r="B39" s="19" t="s">
        <v>145</v>
      </c>
      <c r="C39" s="19" t="s">
        <v>174</v>
      </c>
      <c r="D39" s="19" t="s">
        <v>172</v>
      </c>
      <c r="E39" s="133">
        <v>8190</v>
      </c>
      <c r="F39" s="125">
        <v>1737</v>
      </c>
      <c r="G39" s="125"/>
      <c r="H39" s="125">
        <f t="shared" si="12"/>
        <v>1737</v>
      </c>
      <c r="I39" s="126">
        <f t="shared" si="13"/>
        <v>9927</v>
      </c>
    </row>
    <row r="40" spans="1:9" x14ac:dyDescent="0.25">
      <c r="A40" s="26" t="s">
        <v>16</v>
      </c>
      <c r="B40" s="19"/>
      <c r="C40" s="19"/>
      <c r="D40" s="19"/>
      <c r="E40" s="133">
        <f>SUM(E35:E39)</f>
        <v>83850</v>
      </c>
      <c r="F40" s="133">
        <f>SUM(F35:F39)</f>
        <v>3524</v>
      </c>
      <c r="G40" s="133">
        <f t="shared" ref="G40:H40" si="14">SUM(G35:G39)</f>
        <v>17000</v>
      </c>
      <c r="H40" s="133">
        <f t="shared" si="14"/>
        <v>20524</v>
      </c>
      <c r="I40" s="133">
        <f>SUM(I35:I39)</f>
        <v>104374</v>
      </c>
    </row>
    <row r="41" spans="1:9" hidden="1" x14ac:dyDescent="0.25">
      <c r="A41" s="41"/>
    </row>
    <row r="42" spans="1:9" ht="46.5" x14ac:dyDescent="0.25">
      <c r="A42" s="89" t="s">
        <v>121</v>
      </c>
      <c r="B42" s="130"/>
      <c r="C42" s="130"/>
      <c r="D42" s="130"/>
      <c r="E42" s="123"/>
      <c r="F42" s="123"/>
      <c r="G42" s="123"/>
      <c r="H42" s="123"/>
      <c r="I42" s="123"/>
    </row>
    <row r="43" spans="1:9" x14ac:dyDescent="0.25">
      <c r="A43" s="34" t="s">
        <v>117</v>
      </c>
      <c r="B43" s="19" t="s">
        <v>140</v>
      </c>
      <c r="C43" s="19" t="s">
        <v>171</v>
      </c>
      <c r="D43" s="19" t="s">
        <v>175</v>
      </c>
      <c r="E43" s="133">
        <v>775</v>
      </c>
      <c r="F43" s="125">
        <v>69</v>
      </c>
      <c r="G43" s="125">
        <v>4000</v>
      </c>
      <c r="H43" s="125">
        <f>F43+G43</f>
        <v>4069</v>
      </c>
      <c r="I43" s="126">
        <f>E43+H43</f>
        <v>4844</v>
      </c>
    </row>
    <row r="44" spans="1:9" x14ac:dyDescent="0.25">
      <c r="A44" s="16" t="s">
        <v>118</v>
      </c>
      <c r="B44" s="19" t="s">
        <v>138</v>
      </c>
      <c r="C44" s="19" t="s">
        <v>176</v>
      </c>
      <c r="D44" s="19" t="s">
        <v>177</v>
      </c>
      <c r="E44" s="133">
        <v>4695</v>
      </c>
      <c r="F44" s="125">
        <v>69</v>
      </c>
      <c r="G44" s="125">
        <v>3000</v>
      </c>
      <c r="H44" s="125">
        <f t="shared" ref="H44:H46" si="15">F44+G44</f>
        <v>3069</v>
      </c>
      <c r="I44" s="126">
        <f t="shared" ref="I44:I46" si="16">E44+H44</f>
        <v>7764</v>
      </c>
    </row>
    <row r="45" spans="1:9" ht="31" x14ac:dyDescent="0.25">
      <c r="A45" s="16" t="s">
        <v>119</v>
      </c>
      <c r="B45" s="76" t="s">
        <v>136</v>
      </c>
      <c r="C45" s="19" t="s">
        <v>177</v>
      </c>
      <c r="D45" s="19" t="s">
        <v>172</v>
      </c>
      <c r="E45" s="133">
        <v>4805</v>
      </c>
      <c r="F45" s="125">
        <v>348</v>
      </c>
      <c r="G45" s="125"/>
      <c r="H45" s="125">
        <f t="shared" si="15"/>
        <v>348</v>
      </c>
      <c r="I45" s="126">
        <f t="shared" si="16"/>
        <v>5153</v>
      </c>
    </row>
    <row r="46" spans="1:9" x14ac:dyDescent="0.25">
      <c r="A46" s="34" t="s">
        <v>120</v>
      </c>
      <c r="B46" s="19" t="s">
        <v>145</v>
      </c>
      <c r="C46" s="19" t="s">
        <v>174</v>
      </c>
      <c r="D46" s="19" t="s">
        <v>172</v>
      </c>
      <c r="E46" s="133">
        <v>2600</v>
      </c>
      <c r="F46" s="125">
        <v>743</v>
      </c>
      <c r="G46" s="125"/>
      <c r="H46" s="125">
        <f t="shared" si="15"/>
        <v>743</v>
      </c>
      <c r="I46" s="126">
        <f t="shared" si="16"/>
        <v>3343</v>
      </c>
    </row>
    <row r="47" spans="1:9" x14ac:dyDescent="0.25">
      <c r="A47" s="26" t="s">
        <v>17</v>
      </c>
      <c r="B47" s="19"/>
      <c r="C47" s="19"/>
      <c r="D47" s="19"/>
      <c r="E47" s="133">
        <f>SUM(E43:E46)</f>
        <v>12875</v>
      </c>
      <c r="F47" s="133">
        <f t="shared" ref="F47:I47" si="17">SUM(F43:F46)</f>
        <v>1229</v>
      </c>
      <c r="G47" s="133">
        <f t="shared" si="17"/>
        <v>7000</v>
      </c>
      <c r="H47" s="133">
        <f t="shared" si="17"/>
        <v>8229</v>
      </c>
      <c r="I47" s="133">
        <f t="shared" si="17"/>
        <v>21104</v>
      </c>
    </row>
    <row r="48" spans="1:9" ht="28.5" hidden="1" customHeight="1" x14ac:dyDescent="0.25">
      <c r="A48" s="41"/>
    </row>
    <row r="49" spans="1:9" ht="31" x14ac:dyDescent="0.25">
      <c r="A49" s="89" t="s">
        <v>122</v>
      </c>
      <c r="B49" s="130"/>
      <c r="C49" s="130"/>
      <c r="D49" s="130"/>
      <c r="E49" s="123"/>
      <c r="F49" s="123"/>
      <c r="G49" s="123"/>
      <c r="H49" s="123"/>
      <c r="I49" s="123"/>
    </row>
    <row r="50" spans="1:9" x14ac:dyDescent="0.25">
      <c r="A50" s="34" t="s">
        <v>128</v>
      </c>
      <c r="B50" s="19" t="s">
        <v>144</v>
      </c>
      <c r="C50" s="19" t="s">
        <v>171</v>
      </c>
      <c r="D50" s="19" t="s">
        <v>175</v>
      </c>
      <c r="E50" s="133">
        <v>4000</v>
      </c>
      <c r="F50" s="125">
        <v>377</v>
      </c>
      <c r="G50" s="125">
        <v>5000</v>
      </c>
      <c r="H50" s="125">
        <f>F50+G50</f>
        <v>5377</v>
      </c>
      <c r="I50" s="126">
        <f>E50+H50</f>
        <v>9377</v>
      </c>
    </row>
    <row r="51" spans="1:9" x14ac:dyDescent="0.25">
      <c r="A51" s="34" t="s">
        <v>156</v>
      </c>
      <c r="B51" s="19" t="s">
        <v>139</v>
      </c>
      <c r="C51" s="19" t="s">
        <v>176</v>
      </c>
      <c r="D51" s="19" t="s">
        <v>177</v>
      </c>
      <c r="E51" s="133">
        <v>2000</v>
      </c>
      <c r="F51" s="125"/>
      <c r="G51" s="125"/>
      <c r="H51" s="125"/>
      <c r="I51" s="126"/>
    </row>
    <row r="52" spans="1:9" x14ac:dyDescent="0.25">
      <c r="A52" s="16" t="s">
        <v>157</v>
      </c>
      <c r="B52" s="19" t="s">
        <v>153</v>
      </c>
      <c r="C52" s="19" t="s">
        <v>177</v>
      </c>
      <c r="D52" s="19" t="s">
        <v>172</v>
      </c>
      <c r="E52" s="133">
        <v>13000</v>
      </c>
      <c r="F52" s="125">
        <v>146</v>
      </c>
      <c r="G52" s="125">
        <v>5000</v>
      </c>
      <c r="H52" s="125">
        <f t="shared" ref="H52:H54" si="18">F52+G52</f>
        <v>5146</v>
      </c>
      <c r="I52" s="126">
        <f t="shared" ref="I52:I54" si="19">E52+H52</f>
        <v>18146</v>
      </c>
    </row>
    <row r="53" spans="1:9" ht="31" x14ac:dyDescent="0.25">
      <c r="A53" s="16" t="s">
        <v>158</v>
      </c>
      <c r="B53" s="76" t="s">
        <v>152</v>
      </c>
      <c r="C53" s="19" t="s">
        <v>174</v>
      </c>
      <c r="D53" s="19" t="s">
        <v>172</v>
      </c>
      <c r="E53" s="133">
        <v>8000</v>
      </c>
      <c r="F53" s="125">
        <v>564</v>
      </c>
      <c r="G53" s="125"/>
      <c r="H53" s="125">
        <f t="shared" si="18"/>
        <v>564</v>
      </c>
      <c r="I53" s="126">
        <f t="shared" si="19"/>
        <v>8564</v>
      </c>
    </row>
    <row r="54" spans="1:9" x14ac:dyDescent="0.25">
      <c r="A54" s="16" t="s">
        <v>159</v>
      </c>
      <c r="B54" s="19" t="s">
        <v>145</v>
      </c>
      <c r="C54" s="19" t="s">
        <v>174</v>
      </c>
      <c r="D54" s="19" t="s">
        <v>172</v>
      </c>
      <c r="E54" s="133">
        <v>2000</v>
      </c>
      <c r="F54" s="125">
        <v>656</v>
      </c>
      <c r="G54" s="125"/>
      <c r="H54" s="125">
        <f t="shared" si="18"/>
        <v>656</v>
      </c>
      <c r="I54" s="126">
        <f t="shared" si="19"/>
        <v>2656</v>
      </c>
    </row>
    <row r="55" spans="1:9" x14ac:dyDescent="0.25">
      <c r="A55" s="26" t="s">
        <v>19</v>
      </c>
      <c r="B55" s="19"/>
      <c r="C55" s="19"/>
      <c r="D55" s="19"/>
      <c r="E55" s="133">
        <f>SUM(E50:E54)</f>
        <v>29000</v>
      </c>
      <c r="F55" s="133">
        <f t="shared" ref="F55:H55" si="20">SUM(F50:F54)</f>
        <v>1743</v>
      </c>
      <c r="G55" s="133">
        <f t="shared" si="20"/>
        <v>10000</v>
      </c>
      <c r="H55" s="133">
        <f t="shared" si="20"/>
        <v>11743</v>
      </c>
      <c r="I55" s="133">
        <f>SUM(I50:I54)</f>
        <v>38743</v>
      </c>
    </row>
    <row r="56" spans="1:9" hidden="1" x14ac:dyDescent="0.25">
      <c r="A56" s="16"/>
      <c r="B56" s="19"/>
      <c r="C56" s="19"/>
      <c r="D56" s="19"/>
      <c r="E56" s="129"/>
      <c r="F56" s="129"/>
      <c r="G56" s="129"/>
      <c r="H56" s="129"/>
      <c r="I56" s="129"/>
    </row>
    <row r="57" spans="1:9" ht="12.5" customHeight="1" x14ac:dyDescent="0.25">
      <c r="A57" s="89" t="s">
        <v>161</v>
      </c>
      <c r="B57" s="130"/>
      <c r="C57" s="130"/>
      <c r="D57" s="130"/>
      <c r="E57" s="123"/>
      <c r="F57" s="123"/>
      <c r="G57" s="123"/>
      <c r="H57" s="123"/>
      <c r="I57" s="123"/>
    </row>
    <row r="58" spans="1:9" x14ac:dyDescent="0.25">
      <c r="A58" s="34" t="s">
        <v>166</v>
      </c>
      <c r="B58" s="19" t="s">
        <v>162</v>
      </c>
      <c r="C58" s="19" t="s">
        <v>171</v>
      </c>
      <c r="D58" s="19" t="s">
        <v>175</v>
      </c>
      <c r="E58" s="133">
        <v>0</v>
      </c>
      <c r="F58" s="125">
        <v>1467</v>
      </c>
      <c r="G58" s="125">
        <v>5000</v>
      </c>
      <c r="H58" s="125">
        <f>F58+G58</f>
        <v>6467</v>
      </c>
      <c r="I58" s="126">
        <f>E58+H58</f>
        <v>6467</v>
      </c>
    </row>
    <row r="59" spans="1:9" x14ac:dyDescent="0.25">
      <c r="A59" s="34" t="s">
        <v>164</v>
      </c>
      <c r="B59" s="19" t="s">
        <v>167</v>
      </c>
      <c r="C59" s="19" t="s">
        <v>171</v>
      </c>
      <c r="D59" s="19" t="s">
        <v>172</v>
      </c>
      <c r="E59" s="133">
        <v>0</v>
      </c>
      <c r="F59" s="125">
        <v>1483</v>
      </c>
      <c r="G59" s="125"/>
      <c r="H59" s="125">
        <f t="shared" ref="H59:H62" si="21">F59+G59</f>
        <v>1483</v>
      </c>
      <c r="I59" s="126">
        <f t="shared" ref="I59:I62" si="22">E59+H59</f>
        <v>1483</v>
      </c>
    </row>
    <row r="60" spans="1:9" x14ac:dyDescent="0.25">
      <c r="A60" s="16" t="s">
        <v>168</v>
      </c>
      <c r="B60" s="19" t="s">
        <v>169</v>
      </c>
      <c r="C60" s="19" t="s">
        <v>179</v>
      </c>
      <c r="D60" s="19" t="s">
        <v>177</v>
      </c>
      <c r="E60" s="133">
        <v>0</v>
      </c>
      <c r="F60" s="125">
        <v>2242</v>
      </c>
      <c r="G60" s="125">
        <v>0</v>
      </c>
      <c r="H60" s="125">
        <f t="shared" si="21"/>
        <v>2242</v>
      </c>
      <c r="I60" s="126">
        <f t="shared" si="22"/>
        <v>2242</v>
      </c>
    </row>
    <row r="61" spans="1:9" hidden="1" x14ac:dyDescent="0.25">
      <c r="A61" s="16"/>
      <c r="B61" s="76"/>
      <c r="C61" s="19"/>
      <c r="D61" s="19"/>
      <c r="E61" s="133">
        <v>0</v>
      </c>
      <c r="F61" s="125">
        <v>0</v>
      </c>
      <c r="G61" s="125"/>
      <c r="H61" s="125">
        <f t="shared" si="21"/>
        <v>0</v>
      </c>
      <c r="I61" s="126">
        <f t="shared" si="22"/>
        <v>0</v>
      </c>
    </row>
    <row r="62" spans="1:9" hidden="1" x14ac:dyDescent="0.25">
      <c r="A62" s="34"/>
      <c r="B62" s="19"/>
      <c r="C62" s="19"/>
      <c r="D62" s="19"/>
      <c r="E62" s="133">
        <v>0</v>
      </c>
      <c r="F62" s="125">
        <v>0</v>
      </c>
      <c r="G62" s="125"/>
      <c r="H62" s="125">
        <f t="shared" si="21"/>
        <v>0</v>
      </c>
      <c r="I62" s="126">
        <f t="shared" si="22"/>
        <v>0</v>
      </c>
    </row>
    <row r="63" spans="1:9" x14ac:dyDescent="0.25">
      <c r="A63" s="26" t="s">
        <v>26</v>
      </c>
      <c r="B63" s="19"/>
      <c r="C63" s="19"/>
      <c r="D63" s="19"/>
      <c r="E63" s="133">
        <f>SUM(E59:E62)</f>
        <v>0</v>
      </c>
      <c r="F63" s="133">
        <f>SUM(F58:F62)</f>
        <v>5192</v>
      </c>
      <c r="G63" s="133">
        <v>5000</v>
      </c>
      <c r="H63" s="133">
        <f>SUM(H58:H62)</f>
        <v>10192</v>
      </c>
      <c r="I63" s="133">
        <f>SUM(I58:I62)</f>
        <v>10192</v>
      </c>
    </row>
    <row r="64" spans="1:9" hidden="1" x14ac:dyDescent="0.25">
      <c r="A64" s="16"/>
      <c r="B64" s="19"/>
      <c r="C64" s="19"/>
      <c r="D64" s="19"/>
      <c r="E64" s="129"/>
      <c r="F64" s="129"/>
      <c r="G64" s="129"/>
      <c r="H64" s="129"/>
      <c r="I64" s="129"/>
    </row>
    <row r="65" spans="1:9" x14ac:dyDescent="0.25">
      <c r="A65" s="89" t="s">
        <v>126</v>
      </c>
      <c r="B65" s="130"/>
      <c r="C65" s="130"/>
      <c r="D65" s="130"/>
      <c r="E65" s="123"/>
      <c r="F65" s="123"/>
      <c r="G65" s="123"/>
      <c r="H65" s="123"/>
      <c r="I65" s="123"/>
    </row>
    <row r="66" spans="1:9" ht="15.5" customHeight="1" x14ac:dyDescent="0.25">
      <c r="A66" s="26" t="s">
        <v>131</v>
      </c>
      <c r="B66" s="76" t="s">
        <v>18</v>
      </c>
      <c r="C66" s="19" t="s">
        <v>178</v>
      </c>
      <c r="D66" s="19" t="s">
        <v>172</v>
      </c>
      <c r="E66" s="124">
        <v>0</v>
      </c>
      <c r="F66" s="125">
        <v>1654</v>
      </c>
      <c r="G66" s="125"/>
      <c r="H66" s="125">
        <f>F66+G66</f>
        <v>1654</v>
      </c>
      <c r="I66" s="126">
        <f>E66+H66</f>
        <v>1654</v>
      </c>
    </row>
    <row r="67" spans="1:9" ht="31" x14ac:dyDescent="0.25">
      <c r="A67" s="26" t="s">
        <v>135</v>
      </c>
      <c r="B67" s="76" t="s">
        <v>92</v>
      </c>
      <c r="C67" s="19" t="s">
        <v>179</v>
      </c>
      <c r="D67" s="19" t="s">
        <v>172</v>
      </c>
      <c r="E67" s="124">
        <v>0</v>
      </c>
      <c r="F67" s="125">
        <v>793</v>
      </c>
      <c r="G67" s="125"/>
      <c r="H67" s="125">
        <f>F67+G67</f>
        <v>793</v>
      </c>
      <c r="I67" s="126">
        <f>E67+H67</f>
        <v>793</v>
      </c>
    </row>
    <row r="68" spans="1:9" ht="16" thickBot="1" x14ac:dyDescent="0.3">
      <c r="A68" s="26" t="s">
        <v>31</v>
      </c>
      <c r="B68" s="76"/>
      <c r="C68" s="76"/>
      <c r="D68" s="135"/>
      <c r="E68" s="127">
        <f>SUM(E66,E67)</f>
        <v>0</v>
      </c>
      <c r="F68" s="125">
        <f>SUM(F66,F67)</f>
        <v>2447</v>
      </c>
      <c r="G68" s="125">
        <f t="shared" ref="G68:H68" si="23">SUM(G66,G67)</f>
        <v>0</v>
      </c>
      <c r="H68" s="125">
        <f t="shared" si="23"/>
        <v>2447</v>
      </c>
      <c r="I68" s="126">
        <f>SUM(I66,I67)</f>
        <v>2447</v>
      </c>
    </row>
    <row r="69" spans="1:9" ht="16" hidden="1" thickBot="1" x14ac:dyDescent="0.3">
      <c r="A69" s="136"/>
      <c r="E69" s="137"/>
      <c r="F69" s="138"/>
      <c r="G69" s="139"/>
      <c r="H69" s="139"/>
      <c r="I69" s="139"/>
    </row>
    <row r="70" spans="1:9" ht="16" thickBot="1" x14ac:dyDescent="0.3">
      <c r="A70" s="150" t="s">
        <v>20</v>
      </c>
      <c r="B70" s="141"/>
      <c r="C70" s="141"/>
      <c r="D70" s="141"/>
      <c r="E70" s="142">
        <f>SUM(E7,E16,E24,E32,E40,E47, E55,E63,E68)</f>
        <v>589960</v>
      </c>
      <c r="F70" s="142">
        <f>SUM(F7,F16,F24,F32,F40,F47, F55,F63,F68)</f>
        <v>32224</v>
      </c>
      <c r="G70" s="142">
        <f>SUM(G7,G16,G24,G32,G40,G47, G55,G63,G68)</f>
        <v>171000</v>
      </c>
      <c r="H70" s="142">
        <f>SUM(H7,H16,H24,H32,H40,H47, H55,H63,H68)</f>
        <v>203224</v>
      </c>
      <c r="I70" s="142">
        <f>E110+H110</f>
        <v>793184</v>
      </c>
    </row>
    <row r="71" spans="1:9" hidden="1" x14ac:dyDescent="0.25">
      <c r="A71" s="2"/>
    </row>
    <row r="72" spans="1:9" ht="16" hidden="1" thickBot="1" x14ac:dyDescent="0.3">
      <c r="A72" s="82" t="s">
        <v>21</v>
      </c>
      <c r="B72" s="119"/>
      <c r="C72" s="119"/>
      <c r="D72" s="119"/>
      <c r="E72" s="123"/>
      <c r="F72" s="123"/>
      <c r="G72" s="123"/>
      <c r="H72" s="123"/>
      <c r="I72" s="123"/>
    </row>
    <row r="73" spans="1:9" hidden="1" x14ac:dyDescent="0.25">
      <c r="A73" s="11" t="s">
        <v>22</v>
      </c>
      <c r="B73" s="130"/>
      <c r="C73" s="130"/>
      <c r="D73" s="130"/>
      <c r="E73" s="130"/>
      <c r="F73" s="130"/>
      <c r="G73" s="130"/>
      <c r="H73" s="130"/>
      <c r="I73" s="130"/>
    </row>
    <row r="74" spans="1:9" hidden="1" x14ac:dyDescent="0.25">
      <c r="A74" s="34" t="s">
        <v>23</v>
      </c>
      <c r="B74" s="19"/>
      <c r="C74" s="19"/>
      <c r="D74" s="19"/>
      <c r="E74" s="133"/>
      <c r="F74" s="125"/>
      <c r="G74" s="125"/>
      <c r="H74" s="125">
        <f>F74+G74</f>
        <v>0</v>
      </c>
      <c r="I74" s="126">
        <f>E74+H74</f>
        <v>0</v>
      </c>
    </row>
    <row r="75" spans="1:9" hidden="1" x14ac:dyDescent="0.25">
      <c r="A75" s="34" t="s">
        <v>24</v>
      </c>
      <c r="B75" s="19"/>
      <c r="C75" s="19"/>
      <c r="D75" s="19"/>
      <c r="E75" s="133"/>
      <c r="F75" s="125"/>
      <c r="G75" s="125"/>
      <c r="H75" s="125">
        <f t="shared" ref="H75:H76" si="24">F75+G75</f>
        <v>0</v>
      </c>
      <c r="I75" s="126">
        <f t="shared" ref="I75:I76" si="25">E75+H75</f>
        <v>0</v>
      </c>
    </row>
    <row r="76" spans="1:9" ht="28.5" hidden="1" customHeight="1" x14ac:dyDescent="0.25">
      <c r="A76" s="16" t="s">
        <v>25</v>
      </c>
      <c r="B76" s="19"/>
      <c r="C76" s="19"/>
      <c r="D76" s="19"/>
      <c r="E76" s="133"/>
      <c r="F76" s="125"/>
      <c r="G76" s="125"/>
      <c r="H76" s="125">
        <f t="shared" si="24"/>
        <v>0</v>
      </c>
      <c r="I76" s="126">
        <f t="shared" si="25"/>
        <v>0</v>
      </c>
    </row>
    <row r="77" spans="1:9" hidden="1" x14ac:dyDescent="0.25">
      <c r="A77" s="26" t="s">
        <v>26</v>
      </c>
      <c r="B77" s="19"/>
      <c r="C77" s="134"/>
      <c r="D77" s="134"/>
      <c r="E77" s="133">
        <f>SUM(E74,E75,E76)</f>
        <v>0</v>
      </c>
      <c r="F77" s="125">
        <f>SUM(F74,F75,F76)</f>
        <v>0</v>
      </c>
      <c r="G77" s="125">
        <f>SUM(G74,G75,G76)</f>
        <v>0</v>
      </c>
      <c r="H77" s="125">
        <f>SUM(H74,H75,H76)</f>
        <v>0</v>
      </c>
      <c r="I77" s="126">
        <f>SUM(I74,I75,I76)</f>
        <v>0</v>
      </c>
    </row>
    <row r="78" spans="1:9" hidden="1" x14ac:dyDescent="0.25">
      <c r="A78" s="41"/>
    </row>
    <row r="79" spans="1:9" hidden="1" x14ac:dyDescent="0.25">
      <c r="A79" s="11" t="s">
        <v>27</v>
      </c>
      <c r="B79" s="130"/>
      <c r="C79" s="130"/>
      <c r="D79" s="130"/>
      <c r="E79" s="130"/>
      <c r="F79" s="130"/>
      <c r="G79" s="130"/>
      <c r="H79" s="130"/>
      <c r="I79" s="130"/>
    </row>
    <row r="80" spans="1:9" hidden="1" x14ac:dyDescent="0.25">
      <c r="A80" s="34" t="s">
        <v>28</v>
      </c>
      <c r="B80" s="19"/>
      <c r="C80" s="19"/>
      <c r="D80" s="19"/>
      <c r="E80" s="133"/>
      <c r="F80" s="125"/>
      <c r="G80" s="125"/>
      <c r="H80" s="125">
        <f>F80+G80</f>
        <v>0</v>
      </c>
      <c r="I80" s="126">
        <f>E80+H80</f>
        <v>0</v>
      </c>
    </row>
    <row r="81" spans="1:9" hidden="1" x14ac:dyDescent="0.25">
      <c r="A81" s="34" t="s">
        <v>29</v>
      </c>
      <c r="B81" s="19"/>
      <c r="C81" s="19"/>
      <c r="D81" s="19"/>
      <c r="E81" s="133"/>
      <c r="F81" s="125"/>
      <c r="G81" s="125"/>
      <c r="H81" s="125">
        <f t="shared" ref="H81:H82" si="26">F81+G81</f>
        <v>0</v>
      </c>
      <c r="I81" s="126">
        <f t="shared" ref="I81:I82" si="27">E81+H81</f>
        <v>0</v>
      </c>
    </row>
    <row r="82" spans="1:9" ht="28.5" hidden="1" customHeight="1" x14ac:dyDescent="0.25">
      <c r="A82" s="16" t="s">
        <v>30</v>
      </c>
      <c r="B82" s="19"/>
      <c r="C82" s="19"/>
      <c r="D82" s="19"/>
      <c r="E82" s="133"/>
      <c r="F82" s="125"/>
      <c r="G82" s="125"/>
      <c r="H82" s="125">
        <f t="shared" si="26"/>
        <v>0</v>
      </c>
      <c r="I82" s="126">
        <f t="shared" si="27"/>
        <v>0</v>
      </c>
    </row>
    <row r="83" spans="1:9" hidden="1" x14ac:dyDescent="0.25">
      <c r="A83" s="26" t="s">
        <v>31</v>
      </c>
      <c r="B83" s="19"/>
      <c r="C83" s="19"/>
      <c r="D83" s="19"/>
      <c r="E83" s="133">
        <f>SUM(E80,E81,E82)</f>
        <v>0</v>
      </c>
      <c r="F83" s="125">
        <f>SUM(F80,F81,F82)</f>
        <v>0</v>
      </c>
      <c r="G83" s="125">
        <f>SUM(G80,G81,G82)</f>
        <v>0</v>
      </c>
      <c r="H83" s="125">
        <f>SUM(H80,H81,H82)</f>
        <v>0</v>
      </c>
      <c r="I83" s="126">
        <f>SUM(I80,I81,I82)</f>
        <v>0</v>
      </c>
    </row>
    <row r="84" spans="1:9" hidden="1" x14ac:dyDescent="0.25">
      <c r="A84" s="41"/>
    </row>
    <row r="85" spans="1:9" hidden="1" x14ac:dyDescent="0.25">
      <c r="A85" s="11" t="s">
        <v>32</v>
      </c>
      <c r="B85" s="130"/>
      <c r="C85" s="130"/>
      <c r="D85" s="130"/>
      <c r="E85" s="130"/>
      <c r="F85" s="130"/>
      <c r="G85" s="130"/>
      <c r="H85" s="130"/>
      <c r="I85" s="130"/>
    </row>
    <row r="86" spans="1:9" hidden="1" x14ac:dyDescent="0.25">
      <c r="A86" s="16" t="s">
        <v>33</v>
      </c>
      <c r="B86" s="19"/>
      <c r="C86" s="19"/>
      <c r="D86" s="19"/>
      <c r="E86" s="133"/>
      <c r="F86" s="125"/>
      <c r="G86" s="125"/>
      <c r="H86" s="125">
        <f>F86+G86</f>
        <v>0</v>
      </c>
      <c r="I86" s="126">
        <f>E86+H86</f>
        <v>0</v>
      </c>
    </row>
    <row r="87" spans="1:9" hidden="1" x14ac:dyDescent="0.25">
      <c r="A87" s="16" t="s">
        <v>34</v>
      </c>
      <c r="B87" s="19"/>
      <c r="C87" s="19"/>
      <c r="D87" s="19"/>
      <c r="E87" s="133"/>
      <c r="F87" s="125"/>
      <c r="G87" s="125"/>
      <c r="H87" s="125">
        <f t="shared" ref="H87:H88" si="28">F87+G87</f>
        <v>0</v>
      </c>
      <c r="I87" s="126">
        <f t="shared" ref="I87:I88" si="29">E87+H87</f>
        <v>0</v>
      </c>
    </row>
    <row r="88" spans="1:9" ht="28.5" hidden="1" customHeight="1" x14ac:dyDescent="0.25">
      <c r="A88" s="16" t="s">
        <v>35</v>
      </c>
      <c r="B88" s="19"/>
      <c r="C88" s="19"/>
      <c r="D88" s="19"/>
      <c r="E88" s="133"/>
      <c r="F88" s="125"/>
      <c r="G88" s="125"/>
      <c r="H88" s="125">
        <f t="shared" si="28"/>
        <v>0</v>
      </c>
      <c r="I88" s="126">
        <f t="shared" si="29"/>
        <v>0</v>
      </c>
    </row>
    <row r="89" spans="1:9" hidden="1" x14ac:dyDescent="0.25">
      <c r="A89" s="26" t="s">
        <v>36</v>
      </c>
      <c r="B89" s="19"/>
      <c r="C89" s="19"/>
      <c r="D89" s="19"/>
      <c r="E89" s="133">
        <f>SUM(E86,E87,E88)</f>
        <v>0</v>
      </c>
      <c r="F89" s="125">
        <f>SUM(F86,F87,F88)</f>
        <v>0</v>
      </c>
      <c r="G89" s="125">
        <f>SUM(G86,G87,G88)</f>
        <v>0</v>
      </c>
      <c r="H89" s="125">
        <f>SUM(H86,H87,H88)</f>
        <v>0</v>
      </c>
      <c r="I89" s="126">
        <f>SUM(I86,I87,I88)</f>
        <v>0</v>
      </c>
    </row>
    <row r="90" spans="1:9" hidden="1" x14ac:dyDescent="0.25">
      <c r="A90" s="41"/>
    </row>
    <row r="91" spans="1:9" hidden="1" x14ac:dyDescent="0.25">
      <c r="A91" s="11" t="s">
        <v>37</v>
      </c>
      <c r="B91" s="130"/>
      <c r="C91" s="130"/>
      <c r="D91" s="130"/>
      <c r="E91" s="130"/>
      <c r="F91" s="130"/>
      <c r="G91" s="130"/>
      <c r="H91" s="130"/>
      <c r="I91" s="130"/>
    </row>
    <row r="92" spans="1:9" hidden="1" x14ac:dyDescent="0.25">
      <c r="A92" s="34" t="s">
        <v>38</v>
      </c>
      <c r="B92" s="19"/>
      <c r="C92" s="19"/>
      <c r="D92" s="19"/>
      <c r="E92" s="133"/>
      <c r="F92" s="125"/>
      <c r="G92" s="125"/>
      <c r="H92" s="125">
        <f>F92+G92</f>
        <v>0</v>
      </c>
      <c r="I92" s="126">
        <f>E92+H92</f>
        <v>0</v>
      </c>
    </row>
    <row r="93" spans="1:9" hidden="1" x14ac:dyDescent="0.25">
      <c r="A93" s="16" t="s">
        <v>39</v>
      </c>
      <c r="B93" s="19"/>
      <c r="C93" s="19"/>
      <c r="D93" s="19"/>
      <c r="E93" s="133"/>
      <c r="F93" s="125"/>
      <c r="G93" s="125"/>
      <c r="H93" s="125">
        <f t="shared" ref="H93:H94" si="30">F93+G93</f>
        <v>0</v>
      </c>
      <c r="I93" s="126">
        <f t="shared" ref="I93:I94" si="31">E93+H93</f>
        <v>0</v>
      </c>
    </row>
    <row r="94" spans="1:9" ht="28.5" hidden="1" customHeight="1" x14ac:dyDescent="0.25">
      <c r="A94" s="16" t="s">
        <v>40</v>
      </c>
      <c r="B94" s="19"/>
      <c r="C94" s="19"/>
      <c r="D94" s="19"/>
      <c r="E94" s="133"/>
      <c r="F94" s="125"/>
      <c r="G94" s="125"/>
      <c r="H94" s="125">
        <f t="shared" si="30"/>
        <v>0</v>
      </c>
      <c r="I94" s="126">
        <f t="shared" si="31"/>
        <v>0</v>
      </c>
    </row>
    <row r="95" spans="1:9" hidden="1" x14ac:dyDescent="0.25">
      <c r="A95" s="26" t="s">
        <v>41</v>
      </c>
      <c r="B95" s="19"/>
      <c r="C95" s="19"/>
      <c r="D95" s="19"/>
      <c r="E95" s="133">
        <f>SUM(E92,E93,E94)</f>
        <v>0</v>
      </c>
      <c r="F95" s="125">
        <f>SUM(F92,F93,F94)</f>
        <v>0</v>
      </c>
      <c r="G95" s="125">
        <f>SUM(G92,G93,G94)</f>
        <v>0</v>
      </c>
      <c r="H95" s="125">
        <f>SUM(H92,H93,H94)</f>
        <v>0</v>
      </c>
      <c r="I95" s="126">
        <f>SUM(I92,I93,I94)</f>
        <v>0</v>
      </c>
    </row>
    <row r="96" spans="1:9" hidden="1" x14ac:dyDescent="0.25">
      <c r="A96" s="41"/>
    </row>
    <row r="97" spans="1:9" hidden="1" x14ac:dyDescent="0.25">
      <c r="A97" s="11" t="s">
        <v>42</v>
      </c>
      <c r="B97" s="130"/>
      <c r="C97" s="130"/>
      <c r="D97" s="130"/>
      <c r="E97" s="130"/>
      <c r="F97" s="130"/>
      <c r="G97" s="130"/>
      <c r="H97" s="130"/>
      <c r="I97" s="130"/>
    </row>
    <row r="98" spans="1:9" hidden="1" x14ac:dyDescent="0.25">
      <c r="A98" s="16" t="s">
        <v>43</v>
      </c>
      <c r="B98" s="19"/>
      <c r="C98" s="19"/>
      <c r="D98" s="19"/>
      <c r="E98" s="133"/>
      <c r="F98" s="125"/>
      <c r="G98" s="125"/>
      <c r="H98" s="125">
        <f>F98+G98</f>
        <v>0</v>
      </c>
      <c r="I98" s="126">
        <f>E98+H98</f>
        <v>0</v>
      </c>
    </row>
    <row r="99" spans="1:9" hidden="1" x14ac:dyDescent="0.25">
      <c r="A99" s="16" t="s">
        <v>44</v>
      </c>
      <c r="B99" s="19"/>
      <c r="C99" s="19"/>
      <c r="D99" s="19"/>
      <c r="E99" s="133"/>
      <c r="F99" s="125"/>
      <c r="G99" s="125"/>
      <c r="H99" s="125">
        <f t="shared" ref="H99:H100" si="32">F99+G99</f>
        <v>0</v>
      </c>
      <c r="I99" s="126">
        <f t="shared" ref="I99:I100" si="33">E99+H99</f>
        <v>0</v>
      </c>
    </row>
    <row r="100" spans="1:9" hidden="1" x14ac:dyDescent="0.25">
      <c r="A100" s="16" t="s">
        <v>45</v>
      </c>
      <c r="B100" s="19"/>
      <c r="C100" s="19"/>
      <c r="D100" s="19"/>
      <c r="E100" s="133"/>
      <c r="F100" s="125"/>
      <c r="G100" s="125"/>
      <c r="H100" s="125">
        <f t="shared" si="32"/>
        <v>0</v>
      </c>
      <c r="I100" s="126">
        <f t="shared" si="33"/>
        <v>0</v>
      </c>
    </row>
    <row r="101" spans="1:9" hidden="1" x14ac:dyDescent="0.25">
      <c r="A101" s="26" t="s">
        <v>46</v>
      </c>
      <c r="B101" s="19"/>
      <c r="C101" s="19"/>
      <c r="D101" s="19"/>
      <c r="E101" s="133">
        <f>SUM(E98,E99,E100)</f>
        <v>0</v>
      </c>
      <c r="F101" s="125">
        <f>SUM(F98,F99,F100)</f>
        <v>0</v>
      </c>
      <c r="G101" s="125">
        <f>SUM(G98,G99,G100)</f>
        <v>0</v>
      </c>
      <c r="H101" s="125">
        <f>SUM(H98,H99,H100)</f>
        <v>0</v>
      </c>
      <c r="I101" s="126">
        <f>SUM(I98,I99,I100)</f>
        <v>0</v>
      </c>
    </row>
    <row r="102" spans="1:9" hidden="1" x14ac:dyDescent="0.25">
      <c r="A102" s="16"/>
      <c r="B102" s="19"/>
      <c r="C102" s="19"/>
      <c r="D102" s="19"/>
      <c r="E102" s="129"/>
      <c r="F102" s="129"/>
      <c r="G102" s="129"/>
      <c r="H102" s="129"/>
      <c r="I102" s="129"/>
    </row>
    <row r="103" spans="1:9" hidden="1" x14ac:dyDescent="0.25">
      <c r="A103" s="11" t="s">
        <v>47</v>
      </c>
      <c r="B103" s="130"/>
      <c r="C103" s="130"/>
      <c r="D103" s="130"/>
      <c r="E103" s="130"/>
      <c r="F103" s="130"/>
      <c r="G103" s="130"/>
      <c r="H103" s="130"/>
      <c r="I103" s="130"/>
    </row>
    <row r="104" spans="1:9" ht="46.5" hidden="1" x14ac:dyDescent="0.25">
      <c r="A104" s="26" t="s">
        <v>48</v>
      </c>
      <c r="B104" s="76" t="s">
        <v>18</v>
      </c>
      <c r="C104" s="76"/>
      <c r="D104" s="135"/>
      <c r="E104" s="124">
        <v>0</v>
      </c>
      <c r="F104" s="125"/>
      <c r="G104" s="125"/>
      <c r="H104" s="125">
        <f>F104+G104</f>
        <v>0</v>
      </c>
      <c r="I104" s="126">
        <f>E104+H104</f>
        <v>0</v>
      </c>
    </row>
    <row r="105" spans="1:9" ht="31" hidden="1" x14ac:dyDescent="0.25">
      <c r="A105" s="26" t="s">
        <v>49</v>
      </c>
      <c r="B105" s="76" t="s">
        <v>92</v>
      </c>
      <c r="C105" s="76"/>
      <c r="D105" s="135"/>
      <c r="E105" s="124">
        <v>0</v>
      </c>
      <c r="F105" s="125"/>
      <c r="G105" s="125"/>
      <c r="H105" s="125">
        <f>F105+G105</f>
        <v>0</v>
      </c>
      <c r="I105" s="126">
        <f>E105+H105</f>
        <v>0</v>
      </c>
    </row>
    <row r="106" spans="1:9" hidden="1" x14ac:dyDescent="0.25">
      <c r="A106" s="136" t="s">
        <v>50</v>
      </c>
      <c r="B106" s="62"/>
      <c r="C106" s="62"/>
      <c r="D106" s="143"/>
      <c r="E106" s="133">
        <f>SUM(E104,E105)</f>
        <v>0</v>
      </c>
      <c r="F106" s="125">
        <f>SUM(F104,F105)</f>
        <v>0</v>
      </c>
      <c r="G106" s="125">
        <f t="shared" ref="G106" si="34">SUM(G104,G105)</f>
        <v>0</v>
      </c>
      <c r="H106" s="125">
        <f>SUM(H104,H105)</f>
        <v>0</v>
      </c>
      <c r="I106" s="126">
        <f>SUM(I104,I105)</f>
        <v>0</v>
      </c>
    </row>
    <row r="107" spans="1:9" ht="16" hidden="1" thickBot="1" x14ac:dyDescent="0.3">
      <c r="A107" s="136"/>
      <c r="D107" s="144"/>
      <c r="E107" s="145"/>
      <c r="F107" s="146"/>
      <c r="G107" s="147"/>
      <c r="H107" s="147"/>
      <c r="I107" s="147"/>
    </row>
    <row r="108" spans="1:9" ht="16" hidden="1" thickBot="1" x14ac:dyDescent="0.3">
      <c r="A108" s="140" t="s">
        <v>51</v>
      </c>
      <c r="B108" s="141"/>
      <c r="C108" s="141"/>
      <c r="D108" s="141"/>
      <c r="E108" s="142">
        <f>SUM(E77,E83,E89,E95,E101,E106)</f>
        <v>0</v>
      </c>
      <c r="F108" s="148">
        <f>SUM(F77,F83,F89,F95,F101,F106)</f>
        <v>0</v>
      </c>
      <c r="G108" s="148">
        <f t="shared" ref="G108" si="35">SUM(G77,G83,G89,G95,G101,G106)</f>
        <v>0</v>
      </c>
      <c r="H108" s="148">
        <f>SUM(H77,H83,H89,H95,H101,H106)</f>
        <v>0</v>
      </c>
      <c r="I108" s="149">
        <f>SUM(I77,I83,I89,I95,I101,I106)</f>
        <v>0</v>
      </c>
    </row>
    <row r="109" spans="1:9" ht="16" hidden="1" thickBot="1" x14ac:dyDescent="0.3">
      <c r="A109" s="2"/>
      <c r="D109" s="144"/>
    </row>
    <row r="110" spans="1:9" x14ac:dyDescent="0.25">
      <c r="A110" s="153" t="s">
        <v>52</v>
      </c>
      <c r="B110" s="154"/>
      <c r="C110" s="154"/>
      <c r="D110" s="154"/>
      <c r="E110" s="155">
        <f>E70+E108</f>
        <v>589960</v>
      </c>
      <c r="F110" s="155">
        <f>F70+F108</f>
        <v>32224</v>
      </c>
      <c r="G110" s="155">
        <f>G70+G108</f>
        <v>171000</v>
      </c>
      <c r="H110" s="155">
        <f>H70+H108</f>
        <v>203224</v>
      </c>
      <c r="I110" s="155">
        <f>I70</f>
        <v>793184</v>
      </c>
    </row>
    <row r="111" spans="1:9" hidden="1" x14ac:dyDescent="0.25">
      <c r="A111" s="2"/>
    </row>
    <row r="113" spans="1:9" ht="77.5" hidden="1" x14ac:dyDescent="0.25">
      <c r="A113" s="2"/>
      <c r="F113" s="151"/>
      <c r="G113" s="151"/>
      <c r="H113" s="151">
        <f>H110/I110</f>
        <v>0.25621293419937868</v>
      </c>
      <c r="I113" s="152" t="s">
        <v>53</v>
      </c>
    </row>
  </sheetData>
  <mergeCells count="2">
    <mergeCell ref="A1:I1"/>
    <mergeCell ref="A2:I2"/>
  </mergeCells>
  <pageMargins left="0.7" right="0.7" top="0.75" bottom="0.75" header="0.3" footer="0.3"/>
  <pageSetup scale="4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E38D9-0A84-4197-84EF-0D2E738C8C36}">
  <dimension ref="A1:AL672"/>
  <sheetViews>
    <sheetView topLeftCell="A4" zoomScaleNormal="100" workbookViewId="0">
      <pane xSplit="14" topLeftCell="O1" activePane="topRight" state="frozen"/>
      <selection activeCell="A4" sqref="A4"/>
      <selection pane="topRight" activeCell="O4" sqref="O4:P4"/>
    </sheetView>
  </sheetViews>
  <sheetFormatPr defaultColWidth="9.1796875" defaultRowHeight="15.5" x14ac:dyDescent="0.25"/>
  <cols>
    <col min="1" max="1" width="65.7265625" style="53" customWidth="1"/>
    <col min="2" max="2" width="6" style="1" hidden="1" customWidth="1"/>
    <col min="3" max="3" width="10.81640625" style="1" hidden="1" customWidth="1"/>
    <col min="4" max="4" width="6" style="1" hidden="1" customWidth="1"/>
    <col min="5" max="5" width="10.81640625" style="1" hidden="1" customWidth="1"/>
    <col min="6" max="6" width="6" style="1" hidden="1" customWidth="1"/>
    <col min="7" max="7" width="10.81640625" style="1" hidden="1" customWidth="1"/>
    <col min="8" max="8" width="6" style="1" hidden="1" customWidth="1"/>
    <col min="9" max="9" width="10.81640625" style="1" hidden="1" customWidth="1"/>
    <col min="10" max="10" width="6.81640625" style="1" hidden="1" customWidth="1"/>
    <col min="11" max="14" width="10.81640625" style="1" hidden="1" customWidth="1"/>
    <col min="15" max="15" width="9.6328125" style="1" customWidth="1"/>
    <col min="16" max="16" width="10.81640625" style="1" customWidth="1"/>
    <col min="17" max="17" width="9.6328125" style="1" customWidth="1"/>
    <col min="18" max="18" width="10.81640625" style="1" customWidth="1"/>
    <col min="19" max="19" width="9.6328125" style="1" customWidth="1"/>
    <col min="20" max="20" width="10.81640625" style="1" customWidth="1"/>
    <col min="21" max="21" width="9.6328125" style="1" customWidth="1"/>
    <col min="22" max="22" width="10.81640625" style="1" customWidth="1"/>
    <col min="23" max="23" width="9.6328125" style="1" customWidth="1"/>
    <col min="24" max="24" width="10.81640625" style="1" customWidth="1"/>
    <col min="25" max="25" width="9.6328125" style="1" customWidth="1"/>
    <col min="26" max="26" width="10.81640625" style="1" customWidth="1"/>
    <col min="27" max="27" width="9.6328125" style="1" customWidth="1"/>
    <col min="28" max="28" width="10.81640625" style="1" customWidth="1"/>
    <col min="29" max="29" width="9.6328125" style="1" customWidth="1"/>
    <col min="30" max="30" width="10.81640625" style="1" customWidth="1"/>
    <col min="31" max="31" width="12.90625" style="1" customWidth="1"/>
    <col min="32" max="32" width="6.81640625" style="1" hidden="1" customWidth="1"/>
    <col min="33" max="33" width="10.81640625" style="1" hidden="1" customWidth="1"/>
    <col min="34" max="34" width="11.81640625" style="1" hidden="1" customWidth="1"/>
    <col min="35" max="35" width="10.81640625" style="3" customWidth="1"/>
    <col min="36" max="36" width="12.81640625" style="3" customWidth="1"/>
    <col min="37" max="37" width="12.81640625" style="1" customWidth="1"/>
    <col min="38" max="38" width="11.81640625" style="3" customWidth="1"/>
    <col min="39" max="39" width="10" style="1" customWidth="1"/>
    <col min="40" max="16384" width="9.1796875" style="1"/>
  </cols>
  <sheetData>
    <row r="1" spans="1:37" hidden="1" x14ac:dyDescent="0.25">
      <c r="A1" s="162" t="s">
        <v>54</v>
      </c>
      <c r="B1" s="163"/>
      <c r="C1" s="163"/>
      <c r="D1" s="163"/>
      <c r="E1" s="163"/>
      <c r="F1" s="163"/>
      <c r="G1" s="163"/>
      <c r="H1" s="163"/>
      <c r="I1" s="163"/>
      <c r="J1" s="163"/>
      <c r="K1" s="163"/>
      <c r="L1" s="163"/>
      <c r="M1" s="163"/>
      <c r="N1" s="163"/>
      <c r="O1" s="163"/>
      <c r="P1" s="163"/>
      <c r="Q1" s="163"/>
      <c r="R1" s="163"/>
      <c r="S1" s="163"/>
      <c r="T1" s="163"/>
      <c r="U1" s="163"/>
      <c r="V1" s="163"/>
      <c r="W1" s="163"/>
      <c r="X1" s="163"/>
      <c r="Y1" s="163"/>
      <c r="Z1" s="163"/>
      <c r="AA1" s="163"/>
      <c r="AB1" s="163"/>
      <c r="AC1" s="163"/>
      <c r="AD1" s="163"/>
      <c r="AE1" s="163"/>
      <c r="AF1" s="164"/>
      <c r="AG1" s="164"/>
      <c r="AH1" s="164"/>
      <c r="AI1" s="164"/>
      <c r="AJ1" s="163"/>
      <c r="AK1" s="165"/>
    </row>
    <row r="2" spans="1:37" ht="15.5" hidden="1" customHeight="1" x14ac:dyDescent="0.25">
      <c r="A2" s="166"/>
      <c r="B2" s="169" t="s">
        <v>55</v>
      </c>
      <c r="C2" s="170"/>
      <c r="D2" s="170"/>
      <c r="E2" s="170"/>
      <c r="F2" s="170"/>
      <c r="G2" s="170"/>
      <c r="H2" s="170"/>
      <c r="I2" s="170"/>
      <c r="J2" s="170"/>
      <c r="K2" s="170"/>
      <c r="L2" s="170"/>
      <c r="M2" s="170"/>
      <c r="N2" s="171" t="s">
        <v>56</v>
      </c>
      <c r="O2" s="172" t="s">
        <v>57</v>
      </c>
      <c r="P2" s="172"/>
      <c r="Q2" s="172"/>
      <c r="R2" s="172"/>
      <c r="S2" s="172"/>
      <c r="T2" s="172"/>
      <c r="U2" s="172"/>
      <c r="V2" s="172"/>
      <c r="W2" s="172"/>
      <c r="X2" s="172"/>
      <c r="Y2" s="172"/>
      <c r="Z2" s="172"/>
      <c r="AA2" s="172"/>
      <c r="AB2" s="172"/>
      <c r="AC2" s="172"/>
      <c r="AD2" s="172"/>
      <c r="AE2" s="172"/>
      <c r="AF2" s="172"/>
      <c r="AG2" s="172"/>
      <c r="AH2" s="172"/>
      <c r="AI2" s="172"/>
      <c r="AJ2" s="85"/>
      <c r="AK2" s="87"/>
    </row>
    <row r="3" spans="1:37" ht="15.5" hidden="1" customHeight="1" x14ac:dyDescent="0.25">
      <c r="A3" s="167"/>
      <c r="B3" s="173" t="s">
        <v>60</v>
      </c>
      <c r="C3" s="174"/>
      <c r="D3" s="174"/>
      <c r="E3" s="174"/>
      <c r="F3" s="174"/>
      <c r="G3" s="174"/>
      <c r="H3" s="174"/>
      <c r="I3" s="174"/>
      <c r="J3" s="175" t="s">
        <v>61</v>
      </c>
      <c r="K3" s="176"/>
      <c r="L3" s="176"/>
      <c r="M3" s="176"/>
      <c r="N3" s="171"/>
      <c r="O3" s="177" t="s">
        <v>62</v>
      </c>
      <c r="P3" s="177"/>
      <c r="Q3" s="177"/>
      <c r="R3" s="177"/>
      <c r="S3" s="177"/>
      <c r="T3" s="177"/>
      <c r="U3" s="177"/>
      <c r="V3" s="177"/>
      <c r="W3" s="177"/>
      <c r="X3" s="177"/>
      <c r="Y3" s="177"/>
      <c r="Z3" s="177"/>
      <c r="AA3" s="177"/>
      <c r="AB3" s="177"/>
      <c r="AC3" s="177"/>
      <c r="AD3" s="177"/>
      <c r="AE3" s="84"/>
      <c r="AF3" s="172" t="s">
        <v>61</v>
      </c>
      <c r="AG3" s="172"/>
      <c r="AH3" s="172"/>
      <c r="AI3" s="172"/>
      <c r="AJ3" s="86"/>
      <c r="AK3" s="88"/>
    </row>
    <row r="4" spans="1:37" ht="31" customHeight="1" x14ac:dyDescent="0.25">
      <c r="A4" s="168"/>
      <c r="B4" s="178" t="s">
        <v>97</v>
      </c>
      <c r="C4" s="179"/>
      <c r="D4" s="178" t="s">
        <v>98</v>
      </c>
      <c r="E4" s="179"/>
      <c r="F4" s="178" t="s">
        <v>99</v>
      </c>
      <c r="G4" s="179"/>
      <c r="H4" s="178" t="s">
        <v>63</v>
      </c>
      <c r="I4" s="179"/>
      <c r="J4" s="5" t="s">
        <v>64</v>
      </c>
      <c r="K4" s="5" t="s">
        <v>65</v>
      </c>
      <c r="L4" s="5" t="s">
        <v>66</v>
      </c>
      <c r="M4" s="4" t="s">
        <v>7</v>
      </c>
      <c r="N4" s="171"/>
      <c r="O4" s="180" t="s">
        <v>97</v>
      </c>
      <c r="P4" s="180"/>
      <c r="Q4" s="180" t="s">
        <v>100</v>
      </c>
      <c r="R4" s="180"/>
      <c r="S4" s="180" t="s">
        <v>99</v>
      </c>
      <c r="T4" s="180"/>
      <c r="U4" s="180" t="s">
        <v>101</v>
      </c>
      <c r="V4" s="180"/>
      <c r="W4" s="180" t="s">
        <v>103</v>
      </c>
      <c r="X4" s="181"/>
      <c r="Y4" s="180" t="s">
        <v>102</v>
      </c>
      <c r="Z4" s="180"/>
      <c r="AA4" s="180" t="s">
        <v>132</v>
      </c>
      <c r="AB4" s="181"/>
      <c r="AC4" s="180" t="s">
        <v>133</v>
      </c>
      <c r="AD4" s="180"/>
      <c r="AE4" s="6" t="s">
        <v>7</v>
      </c>
      <c r="AF4" s="6" t="s">
        <v>64</v>
      </c>
      <c r="AG4" s="6" t="s">
        <v>65</v>
      </c>
      <c r="AH4" s="6" t="s">
        <v>66</v>
      </c>
      <c r="AI4" s="6" t="s">
        <v>7</v>
      </c>
      <c r="AJ4" s="86" t="s">
        <v>58</v>
      </c>
      <c r="AK4" s="88" t="s">
        <v>59</v>
      </c>
    </row>
    <row r="5" spans="1:37" x14ac:dyDescent="0.25">
      <c r="A5" s="56" t="s">
        <v>67</v>
      </c>
      <c r="B5" s="160">
        <v>0</v>
      </c>
      <c r="C5" s="161"/>
      <c r="D5" s="160">
        <v>0</v>
      </c>
      <c r="E5" s="161"/>
      <c r="F5" s="160">
        <v>0</v>
      </c>
      <c r="G5" s="161"/>
      <c r="H5" s="160">
        <v>0</v>
      </c>
      <c r="I5" s="161"/>
      <c r="J5" s="104" t="s">
        <v>68</v>
      </c>
      <c r="K5" s="104" t="s">
        <v>68</v>
      </c>
      <c r="L5" s="104" t="s">
        <v>68</v>
      </c>
      <c r="M5" s="112" t="s">
        <v>68</v>
      </c>
      <c r="N5" s="104"/>
      <c r="O5" s="160">
        <v>76.92</v>
      </c>
      <c r="P5" s="161"/>
      <c r="Q5" s="160">
        <v>46.86</v>
      </c>
      <c r="R5" s="161"/>
      <c r="S5" s="160">
        <v>55.43</v>
      </c>
      <c r="T5" s="161"/>
      <c r="U5" s="160">
        <v>46.51</v>
      </c>
      <c r="V5" s="161"/>
      <c r="W5" s="160">
        <v>45.59</v>
      </c>
      <c r="X5" s="161"/>
      <c r="Y5" s="160">
        <v>43.43</v>
      </c>
      <c r="Z5" s="161"/>
      <c r="AA5" s="160">
        <v>56.04</v>
      </c>
      <c r="AB5" s="161"/>
      <c r="AC5" s="160">
        <v>34.61</v>
      </c>
      <c r="AD5" s="161"/>
      <c r="AE5" s="111"/>
      <c r="AF5" s="104" t="s">
        <v>68</v>
      </c>
      <c r="AG5" s="104" t="s">
        <v>68</v>
      </c>
      <c r="AH5" s="104" t="s">
        <v>68</v>
      </c>
      <c r="AI5" s="112" t="s">
        <v>68</v>
      </c>
      <c r="AJ5" s="109"/>
      <c r="AK5" s="109"/>
    </row>
    <row r="6" spans="1:37" x14ac:dyDescent="0.25">
      <c r="A6" s="110" t="s">
        <v>8</v>
      </c>
      <c r="B6" s="7"/>
      <c r="C6" s="8"/>
      <c r="D6" s="7"/>
      <c r="E6" s="8"/>
      <c r="F6" s="7"/>
      <c r="G6" s="8"/>
      <c r="H6" s="7"/>
      <c r="I6" s="8"/>
      <c r="J6" s="9"/>
      <c r="K6" s="9"/>
      <c r="L6" s="9"/>
      <c r="M6" s="10"/>
      <c r="N6" s="9"/>
      <c r="O6" s="113"/>
      <c r="P6" s="108"/>
      <c r="Q6" s="113"/>
      <c r="R6" s="108"/>
      <c r="S6" s="113"/>
      <c r="T6" s="108"/>
      <c r="U6" s="113"/>
      <c r="V6" s="108"/>
      <c r="W6" s="113"/>
      <c r="X6" s="108"/>
      <c r="Y6" s="113"/>
      <c r="Z6" s="108"/>
      <c r="AA6" s="113"/>
      <c r="AB6" s="108"/>
      <c r="AC6" s="113"/>
      <c r="AD6" s="108"/>
      <c r="AE6" s="108"/>
      <c r="AF6" s="35"/>
      <c r="AG6" s="35"/>
      <c r="AH6" s="35"/>
      <c r="AI6" s="36"/>
      <c r="AJ6" s="109"/>
      <c r="AK6" s="109"/>
    </row>
    <row r="7" spans="1:37" ht="15.5" customHeight="1" x14ac:dyDescent="0.25">
      <c r="A7" s="89" t="s">
        <v>9</v>
      </c>
      <c r="B7" s="90" t="s">
        <v>69</v>
      </c>
      <c r="C7" s="90" t="s">
        <v>7</v>
      </c>
      <c r="D7" s="90" t="s">
        <v>69</v>
      </c>
      <c r="E7" s="90" t="s">
        <v>7</v>
      </c>
      <c r="F7" s="90" t="s">
        <v>69</v>
      </c>
      <c r="G7" s="90" t="s">
        <v>7</v>
      </c>
      <c r="H7" s="90" t="s">
        <v>69</v>
      </c>
      <c r="I7" s="90" t="s">
        <v>7</v>
      </c>
      <c r="J7" s="91"/>
      <c r="K7" s="91"/>
      <c r="L7" s="91"/>
      <c r="M7" s="92"/>
      <c r="N7" s="91"/>
      <c r="O7" s="90" t="s">
        <v>69</v>
      </c>
      <c r="P7" s="90" t="s">
        <v>7</v>
      </c>
      <c r="Q7" s="90" t="s">
        <v>69</v>
      </c>
      <c r="R7" s="90" t="s">
        <v>7</v>
      </c>
      <c r="S7" s="90" t="s">
        <v>69</v>
      </c>
      <c r="T7" s="90" t="s">
        <v>7</v>
      </c>
      <c r="U7" s="90" t="s">
        <v>69</v>
      </c>
      <c r="V7" s="90" t="s">
        <v>7</v>
      </c>
      <c r="W7" s="90" t="s">
        <v>69</v>
      </c>
      <c r="X7" s="90" t="s">
        <v>7</v>
      </c>
      <c r="Y7" s="90" t="s">
        <v>69</v>
      </c>
      <c r="Z7" s="90" t="s">
        <v>7</v>
      </c>
      <c r="AA7" s="90" t="s">
        <v>69</v>
      </c>
      <c r="AB7" s="90" t="s">
        <v>7</v>
      </c>
      <c r="AC7" s="90" t="s">
        <v>69</v>
      </c>
      <c r="AD7" s="90" t="s">
        <v>7</v>
      </c>
      <c r="AE7" s="24"/>
      <c r="AF7" s="35"/>
      <c r="AG7" s="35"/>
      <c r="AH7" s="35"/>
      <c r="AI7" s="36"/>
      <c r="AJ7" s="35"/>
      <c r="AK7" s="99"/>
    </row>
    <row r="8" spans="1:37" x14ac:dyDescent="0.25">
      <c r="A8" s="16" t="s">
        <v>10</v>
      </c>
      <c r="B8" s="17">
        <v>0</v>
      </c>
      <c r="C8" s="18">
        <f>B8*$B$5</f>
        <v>0</v>
      </c>
      <c r="D8" s="17">
        <v>0</v>
      </c>
      <c r="E8" s="18">
        <f>D8*$D$5</f>
        <v>0</v>
      </c>
      <c r="F8" s="17">
        <v>0</v>
      </c>
      <c r="G8" s="18">
        <f>F8*$F$5</f>
        <v>0</v>
      </c>
      <c r="H8" s="17">
        <v>0</v>
      </c>
      <c r="I8" s="18">
        <f>H8*$H$5</f>
        <v>0</v>
      </c>
      <c r="J8" s="19"/>
      <c r="K8" s="19">
        <v>0</v>
      </c>
      <c r="L8" s="20">
        <v>0</v>
      </c>
      <c r="M8" s="21">
        <f t="shared" ref="M8" si="0">K8*L8</f>
        <v>0</v>
      </c>
      <c r="N8" s="22">
        <f>SUM(C8,E8,G8,I8,M8)</f>
        <v>0</v>
      </c>
      <c r="O8" s="17">
        <v>0</v>
      </c>
      <c r="P8" s="18">
        <f>O8*$O$5</f>
        <v>0</v>
      </c>
      <c r="Q8" s="17">
        <v>2</v>
      </c>
      <c r="R8" s="18">
        <f>Q8*$O$5</f>
        <v>153.84</v>
      </c>
      <c r="S8" s="17">
        <v>0</v>
      </c>
      <c r="T8" s="18">
        <f>S8*$O$5</f>
        <v>0</v>
      </c>
      <c r="U8" s="17">
        <v>0</v>
      </c>
      <c r="V8" s="18">
        <f>U8*$O$5</f>
        <v>0</v>
      </c>
      <c r="W8" s="17">
        <v>0</v>
      </c>
      <c r="X8" s="18">
        <f>W8*$O$5</f>
        <v>0</v>
      </c>
      <c r="Y8" s="17">
        <v>2</v>
      </c>
      <c r="Z8" s="18">
        <f>Y8*$Y$5</f>
        <v>86.86</v>
      </c>
      <c r="AA8" s="17">
        <v>2</v>
      </c>
      <c r="AB8" s="18">
        <f>AA8*$AA$5</f>
        <v>112.08</v>
      </c>
      <c r="AC8" s="17">
        <v>4</v>
      </c>
      <c r="AD8" s="18">
        <f>AC8*$AC$5</f>
        <v>138.44</v>
      </c>
      <c r="AE8" s="23">
        <f>SUM(P8,R8,T8,V8,X8,Z8,AB8,AD8)</f>
        <v>491.21999999999997</v>
      </c>
      <c r="AF8" s="24"/>
      <c r="AG8" s="24">
        <v>0</v>
      </c>
      <c r="AH8" s="25">
        <v>0</v>
      </c>
      <c r="AI8" s="21">
        <f t="shared" ref="AI8" si="1">AG8*AH8</f>
        <v>0</v>
      </c>
      <c r="AJ8" s="22">
        <f>SUM(AE8,AI8)</f>
        <v>491.21999999999997</v>
      </c>
      <c r="AK8" s="22">
        <f>SUM(N8,AJ8)</f>
        <v>491.21999999999997</v>
      </c>
    </row>
    <row r="9" spans="1:37" x14ac:dyDescent="0.25">
      <c r="A9" s="57" t="s">
        <v>12</v>
      </c>
      <c r="B9" s="24"/>
      <c r="C9" s="23"/>
      <c r="D9" s="24"/>
      <c r="E9" s="23"/>
      <c r="F9" s="24"/>
      <c r="G9" s="23"/>
      <c r="H9" s="24"/>
      <c r="I9" s="23"/>
      <c r="J9" s="24"/>
      <c r="K9" s="27"/>
      <c r="L9" s="28"/>
      <c r="M9" s="21"/>
      <c r="N9" s="29">
        <f>SUM(N8:N8)</f>
        <v>0</v>
      </c>
      <c r="O9" s="30"/>
      <c r="P9" s="30"/>
      <c r="Q9" s="30"/>
      <c r="R9" s="30"/>
      <c r="S9" s="30"/>
      <c r="T9" s="30"/>
      <c r="U9" s="30"/>
      <c r="V9" s="30"/>
      <c r="W9" s="30"/>
      <c r="X9" s="30"/>
      <c r="Y9" s="30"/>
      <c r="Z9" s="24"/>
      <c r="AA9" s="24"/>
      <c r="AB9" s="24"/>
      <c r="AC9" s="24"/>
      <c r="AD9" s="24"/>
      <c r="AE9" s="23"/>
      <c r="AF9" s="31"/>
      <c r="AG9" s="31"/>
      <c r="AH9" s="31"/>
      <c r="AI9" s="23"/>
      <c r="AJ9" s="32">
        <f>SUM(AJ8:AJ8)</f>
        <v>491.21999999999997</v>
      </c>
      <c r="AK9" s="33">
        <f>SUM(N9,AJ9)</f>
        <v>491.21999999999997</v>
      </c>
    </row>
    <row r="10" spans="1:37" ht="31" x14ac:dyDescent="0.25">
      <c r="A10" s="89" t="s">
        <v>94</v>
      </c>
      <c r="B10" s="90" t="s">
        <v>69</v>
      </c>
      <c r="C10" s="90" t="s">
        <v>7</v>
      </c>
      <c r="D10" s="90" t="s">
        <v>69</v>
      </c>
      <c r="E10" s="90" t="s">
        <v>7</v>
      </c>
      <c r="F10" s="90" t="s">
        <v>69</v>
      </c>
      <c r="G10" s="90" t="s">
        <v>7</v>
      </c>
      <c r="H10" s="90" t="s">
        <v>69</v>
      </c>
      <c r="I10" s="90" t="s">
        <v>7</v>
      </c>
      <c r="J10" s="91"/>
      <c r="K10" s="91"/>
      <c r="L10" s="91"/>
      <c r="M10" s="92"/>
      <c r="N10" s="91"/>
      <c r="O10" s="90" t="s">
        <v>69</v>
      </c>
      <c r="P10" s="90" t="s">
        <v>7</v>
      </c>
      <c r="Q10" s="90" t="s">
        <v>69</v>
      </c>
      <c r="R10" s="90" t="s">
        <v>7</v>
      </c>
      <c r="S10" s="90" t="s">
        <v>69</v>
      </c>
      <c r="T10" s="90" t="s">
        <v>7</v>
      </c>
      <c r="U10" s="90" t="s">
        <v>69</v>
      </c>
      <c r="V10" s="90" t="s">
        <v>7</v>
      </c>
      <c r="W10" s="90" t="s">
        <v>69</v>
      </c>
      <c r="X10" s="90" t="s">
        <v>7</v>
      </c>
      <c r="Y10" s="90" t="s">
        <v>69</v>
      </c>
      <c r="Z10" s="90" t="s">
        <v>7</v>
      </c>
      <c r="AA10" s="90" t="s">
        <v>69</v>
      </c>
      <c r="AB10" s="90" t="s">
        <v>7</v>
      </c>
      <c r="AC10" s="90" t="s">
        <v>69</v>
      </c>
      <c r="AD10" s="90" t="s">
        <v>7</v>
      </c>
      <c r="AE10" s="24"/>
      <c r="AF10" s="35"/>
      <c r="AG10" s="35"/>
      <c r="AH10" s="35"/>
      <c r="AI10" s="36"/>
      <c r="AJ10" s="35"/>
      <c r="AK10" s="99"/>
    </row>
    <row r="11" spans="1:37" hidden="1" x14ac:dyDescent="0.25">
      <c r="A11" s="16" t="s">
        <v>146</v>
      </c>
      <c r="B11" s="12"/>
      <c r="C11" s="12"/>
      <c r="D11" s="12"/>
      <c r="E11" s="12"/>
      <c r="F11" s="12"/>
      <c r="G11" s="12"/>
      <c r="H11" s="12"/>
      <c r="I11" s="12"/>
      <c r="J11" s="13"/>
      <c r="K11" s="13"/>
      <c r="L11" s="13"/>
      <c r="M11" s="14"/>
      <c r="N11" s="35"/>
      <c r="O11" s="24"/>
      <c r="P11" s="24"/>
      <c r="Q11" s="24"/>
      <c r="R11" s="24"/>
      <c r="S11" s="24"/>
      <c r="T11" s="24"/>
      <c r="U11" s="24"/>
      <c r="V11" s="24"/>
      <c r="W11" s="24"/>
      <c r="X11" s="24"/>
      <c r="Y11" s="24"/>
      <c r="Z11" s="24"/>
      <c r="AA11" s="24"/>
      <c r="AB11" s="24"/>
      <c r="AC11" s="24"/>
      <c r="AD11" s="24"/>
      <c r="AE11" s="24"/>
      <c r="AF11" s="35"/>
      <c r="AG11" s="35"/>
      <c r="AH11" s="35"/>
      <c r="AI11" s="36"/>
      <c r="AJ11" s="35"/>
      <c r="AK11" s="15"/>
    </row>
    <row r="12" spans="1:37" hidden="1" x14ac:dyDescent="0.25">
      <c r="A12" s="16" t="s">
        <v>147</v>
      </c>
      <c r="B12" s="12"/>
      <c r="C12" s="12"/>
      <c r="D12" s="12"/>
      <c r="E12" s="12"/>
      <c r="F12" s="12"/>
      <c r="G12" s="12"/>
      <c r="H12" s="12"/>
      <c r="I12" s="12"/>
      <c r="J12" s="13"/>
      <c r="K12" s="13"/>
      <c r="L12" s="13"/>
      <c r="M12" s="14"/>
      <c r="N12" s="35"/>
      <c r="O12" s="24"/>
      <c r="P12" s="24"/>
      <c r="Q12" s="24"/>
      <c r="R12" s="24"/>
      <c r="S12" s="24"/>
      <c r="T12" s="24"/>
      <c r="U12" s="24"/>
      <c r="V12" s="24"/>
      <c r="W12" s="24"/>
      <c r="X12" s="24"/>
      <c r="Y12" s="24"/>
      <c r="Z12" s="24"/>
      <c r="AA12" s="24"/>
      <c r="AB12" s="24"/>
      <c r="AC12" s="24"/>
      <c r="AD12" s="24"/>
      <c r="AE12" s="24"/>
      <c r="AF12" s="35"/>
      <c r="AG12" s="35"/>
      <c r="AH12" s="35"/>
      <c r="AI12" s="36"/>
      <c r="AJ12" s="35"/>
      <c r="AK12" s="15"/>
    </row>
    <row r="13" spans="1:37" hidden="1" x14ac:dyDescent="0.25">
      <c r="A13" s="16" t="s">
        <v>148</v>
      </c>
      <c r="B13" s="12"/>
      <c r="C13" s="12"/>
      <c r="D13" s="12"/>
      <c r="E13" s="12"/>
      <c r="F13" s="12"/>
      <c r="G13" s="12"/>
      <c r="H13" s="12"/>
      <c r="I13" s="12"/>
      <c r="J13" s="13"/>
      <c r="K13" s="13"/>
      <c r="L13" s="13"/>
      <c r="M13" s="14"/>
      <c r="N13" s="35"/>
      <c r="O13" s="24"/>
      <c r="P13" s="24"/>
      <c r="Q13" s="24"/>
      <c r="R13" s="24"/>
      <c r="S13" s="24"/>
      <c r="T13" s="24"/>
      <c r="U13" s="24"/>
      <c r="V13" s="24"/>
      <c r="W13" s="24"/>
      <c r="X13" s="24"/>
      <c r="Y13" s="24"/>
      <c r="Z13" s="24"/>
      <c r="AA13" s="24"/>
      <c r="AB13" s="24"/>
      <c r="AC13" s="24"/>
      <c r="AD13" s="24"/>
      <c r="AE13" s="24"/>
      <c r="AF13" s="35"/>
      <c r="AG13" s="35"/>
      <c r="AH13" s="35"/>
      <c r="AI13" s="36"/>
      <c r="AJ13" s="35"/>
      <c r="AK13" s="15"/>
    </row>
    <row r="14" spans="1:37" ht="31" x14ac:dyDescent="0.25">
      <c r="A14" s="16" t="s">
        <v>149</v>
      </c>
      <c r="B14" s="17">
        <v>0</v>
      </c>
      <c r="C14" s="18">
        <f>B14*$B$5</f>
        <v>0</v>
      </c>
      <c r="D14" s="17">
        <v>0</v>
      </c>
      <c r="E14" s="18">
        <f>D14*$D$5</f>
        <v>0</v>
      </c>
      <c r="F14" s="17">
        <v>0</v>
      </c>
      <c r="G14" s="18">
        <f>F14*$F$5</f>
        <v>0</v>
      </c>
      <c r="H14" s="17">
        <v>0</v>
      </c>
      <c r="I14" s="18">
        <f>H14*$H$5</f>
        <v>0</v>
      </c>
      <c r="J14" s="19"/>
      <c r="K14" s="19">
        <v>0</v>
      </c>
      <c r="L14" s="20">
        <v>0</v>
      </c>
      <c r="M14" s="21">
        <f t="shared" ref="M14:M16" si="2">K14*L14</f>
        <v>0</v>
      </c>
      <c r="N14" s="22">
        <f>SUM(C14,E14,G14,I14,M14)</f>
        <v>0</v>
      </c>
      <c r="O14" s="17">
        <v>0</v>
      </c>
      <c r="P14" s="18">
        <f>O14*$O$5</f>
        <v>0</v>
      </c>
      <c r="Q14" s="17">
        <v>0</v>
      </c>
      <c r="R14" s="18">
        <f>Q14*$O$5</f>
        <v>0</v>
      </c>
      <c r="S14" s="17">
        <v>20</v>
      </c>
      <c r="T14" s="18">
        <f>S14*$O$5</f>
        <v>1538.4</v>
      </c>
      <c r="U14" s="17">
        <v>40</v>
      </c>
      <c r="V14" s="18">
        <f>U14*$O$5</f>
        <v>3076.8</v>
      </c>
      <c r="W14" s="17">
        <v>1</v>
      </c>
      <c r="X14" s="18">
        <f>W14*$O$5</f>
        <v>76.92</v>
      </c>
      <c r="Y14" s="17">
        <v>2</v>
      </c>
      <c r="Z14" s="18">
        <f>Y14*$Y$5</f>
        <v>86.86</v>
      </c>
      <c r="AA14" s="17">
        <v>1</v>
      </c>
      <c r="AB14" s="18">
        <f>AA14*$AA$5</f>
        <v>56.04</v>
      </c>
      <c r="AC14" s="17">
        <v>20</v>
      </c>
      <c r="AD14" s="18">
        <f>AC14*$AC$5</f>
        <v>692.2</v>
      </c>
      <c r="AE14" s="23">
        <f t="shared" ref="AE14:AE16" si="3">SUM(P14,R14,T14,V14,X14,Z14,AB14,AD14)</f>
        <v>5527.22</v>
      </c>
      <c r="AF14" s="24"/>
      <c r="AG14" s="24">
        <v>0</v>
      </c>
      <c r="AH14" s="25">
        <v>0</v>
      </c>
      <c r="AI14" s="21">
        <f t="shared" ref="AI14:AI15" si="4">AG14*AH14</f>
        <v>0</v>
      </c>
      <c r="AJ14" s="22">
        <f>SUM(AE14,AI14)</f>
        <v>5527.22</v>
      </c>
      <c r="AK14" s="22">
        <f>SUM(N14,AJ14)</f>
        <v>5527.22</v>
      </c>
    </row>
    <row r="15" spans="1:37" x14ac:dyDescent="0.25">
      <c r="A15" s="16" t="s">
        <v>150</v>
      </c>
      <c r="B15" s="17">
        <v>0</v>
      </c>
      <c r="C15" s="18">
        <f>B15*$B$5</f>
        <v>0</v>
      </c>
      <c r="D15" s="17">
        <v>0</v>
      </c>
      <c r="E15" s="18">
        <f>D15*$D$5</f>
        <v>0</v>
      </c>
      <c r="F15" s="17">
        <v>0</v>
      </c>
      <c r="G15" s="18">
        <f>F15*$F$5</f>
        <v>0</v>
      </c>
      <c r="H15" s="17">
        <v>0</v>
      </c>
      <c r="I15" s="18">
        <f>H15*$H$5</f>
        <v>0</v>
      </c>
      <c r="J15" s="17"/>
      <c r="K15" s="19">
        <v>0</v>
      </c>
      <c r="L15" s="20">
        <v>0</v>
      </c>
      <c r="M15" s="21">
        <f t="shared" si="2"/>
        <v>0</v>
      </c>
      <c r="N15" s="22">
        <f t="shared" ref="N15:N16" si="5">SUM(C15,E15,G15,I15,M15)</f>
        <v>0</v>
      </c>
      <c r="O15" s="17">
        <v>1</v>
      </c>
      <c r="P15" s="18">
        <f t="shared" ref="P15:P16" si="6">O15*$O$5</f>
        <v>76.92</v>
      </c>
      <c r="Q15" s="17">
        <v>2</v>
      </c>
      <c r="R15" s="18">
        <f t="shared" ref="R15:R16" si="7">Q15*$O$5</f>
        <v>153.84</v>
      </c>
      <c r="S15" s="17">
        <v>10</v>
      </c>
      <c r="T15" s="18">
        <f t="shared" ref="T15:T16" si="8">S15*$O$5</f>
        <v>769.2</v>
      </c>
      <c r="U15" s="17">
        <v>20</v>
      </c>
      <c r="V15" s="18">
        <f t="shared" ref="V15:V16" si="9">U15*$O$5</f>
        <v>1538.4</v>
      </c>
      <c r="W15" s="17">
        <v>1</v>
      </c>
      <c r="X15" s="18">
        <f t="shared" ref="X15:X16" si="10">W15*$O$5</f>
        <v>76.92</v>
      </c>
      <c r="Y15" s="17">
        <v>0</v>
      </c>
      <c r="Z15" s="18">
        <f t="shared" ref="Z15:Z16" si="11">Y15*$Y$5</f>
        <v>0</v>
      </c>
      <c r="AA15" s="17">
        <v>1</v>
      </c>
      <c r="AB15" s="18">
        <f t="shared" ref="AB15:AB16" si="12">AA15*$AA$5</f>
        <v>56.04</v>
      </c>
      <c r="AC15" s="17">
        <v>10</v>
      </c>
      <c r="AD15" s="18">
        <f t="shared" ref="AD15:AD16" si="13">AC15*$AC$5</f>
        <v>346.1</v>
      </c>
      <c r="AE15" s="23">
        <f t="shared" si="3"/>
        <v>3017.42</v>
      </c>
      <c r="AF15" s="24"/>
      <c r="AG15" s="24">
        <v>0</v>
      </c>
      <c r="AH15" s="25">
        <v>0</v>
      </c>
      <c r="AI15" s="21">
        <f t="shared" si="4"/>
        <v>0</v>
      </c>
      <c r="AJ15" s="22">
        <f t="shared" ref="AJ15:AJ16" si="14">SUM(AE15,AI15)</f>
        <v>3017.42</v>
      </c>
      <c r="AK15" s="22">
        <f>SUM(N15,AJ15)</f>
        <v>3017.42</v>
      </c>
    </row>
    <row r="16" spans="1:37" x14ac:dyDescent="0.25">
      <c r="A16" s="16" t="s">
        <v>151</v>
      </c>
      <c r="B16" s="17">
        <v>0</v>
      </c>
      <c r="C16" s="18">
        <f>B16*$B$5</f>
        <v>0</v>
      </c>
      <c r="D16" s="17">
        <v>0</v>
      </c>
      <c r="E16" s="18">
        <f>D16*$D$5</f>
        <v>0</v>
      </c>
      <c r="F16" s="17">
        <v>0</v>
      </c>
      <c r="G16" s="18">
        <f>F16*$F$5</f>
        <v>0</v>
      </c>
      <c r="H16" s="17">
        <v>0</v>
      </c>
      <c r="I16" s="18">
        <f>H16*$H$5</f>
        <v>0</v>
      </c>
      <c r="J16" s="24"/>
      <c r="K16" s="19">
        <v>0</v>
      </c>
      <c r="L16" s="20">
        <v>0</v>
      </c>
      <c r="M16" s="21">
        <f t="shared" si="2"/>
        <v>0</v>
      </c>
      <c r="N16" s="22">
        <f t="shared" si="5"/>
        <v>0</v>
      </c>
      <c r="O16" s="17">
        <v>2</v>
      </c>
      <c r="P16" s="18">
        <f t="shared" si="6"/>
        <v>153.84</v>
      </c>
      <c r="Q16" s="17">
        <v>6</v>
      </c>
      <c r="R16" s="18">
        <f t="shared" si="7"/>
        <v>461.52</v>
      </c>
      <c r="S16" s="17">
        <v>6</v>
      </c>
      <c r="T16" s="18">
        <f t="shared" si="8"/>
        <v>461.52</v>
      </c>
      <c r="U16" s="17">
        <v>10</v>
      </c>
      <c r="V16" s="18">
        <f t="shared" si="9"/>
        <v>769.2</v>
      </c>
      <c r="W16" s="17">
        <v>2</v>
      </c>
      <c r="X16" s="18">
        <f t="shared" si="10"/>
        <v>153.84</v>
      </c>
      <c r="Y16" s="17">
        <v>4</v>
      </c>
      <c r="Z16" s="18">
        <f t="shared" si="11"/>
        <v>173.72</v>
      </c>
      <c r="AA16" s="17">
        <v>2</v>
      </c>
      <c r="AB16" s="18">
        <f t="shared" si="12"/>
        <v>112.08</v>
      </c>
      <c r="AC16" s="17">
        <v>20</v>
      </c>
      <c r="AD16" s="18">
        <f t="shared" si="13"/>
        <v>692.2</v>
      </c>
      <c r="AE16" s="23">
        <f t="shared" si="3"/>
        <v>2977.92</v>
      </c>
      <c r="AF16" s="24"/>
      <c r="AG16" s="24">
        <v>0</v>
      </c>
      <c r="AH16" s="25">
        <v>0</v>
      </c>
      <c r="AI16" s="21">
        <f>AG16*AH16</f>
        <v>0</v>
      </c>
      <c r="AJ16" s="22">
        <f t="shared" si="14"/>
        <v>2977.92</v>
      </c>
      <c r="AK16" s="22">
        <f>SUM(N16,AJ16)</f>
        <v>2977.92</v>
      </c>
    </row>
    <row r="17" spans="1:37" x14ac:dyDescent="0.25">
      <c r="A17" s="37" t="s">
        <v>13</v>
      </c>
      <c r="B17" s="24"/>
      <c r="C17" s="23"/>
      <c r="D17" s="24"/>
      <c r="E17" s="23"/>
      <c r="F17" s="24"/>
      <c r="G17" s="23"/>
      <c r="H17" s="24"/>
      <c r="I17" s="23"/>
      <c r="J17" s="24"/>
      <c r="K17" s="27"/>
      <c r="L17" s="28"/>
      <c r="M17" s="21"/>
      <c r="N17" s="29">
        <f>SUM(N14:N16)</f>
        <v>0</v>
      </c>
      <c r="O17" s="30"/>
      <c r="P17" s="30"/>
      <c r="Q17" s="30"/>
      <c r="R17" s="30"/>
      <c r="S17" s="30"/>
      <c r="T17" s="30"/>
      <c r="U17" s="30"/>
      <c r="V17" s="30"/>
      <c r="W17" s="30"/>
      <c r="X17" s="30"/>
      <c r="Y17" s="30"/>
      <c r="Z17" s="24"/>
      <c r="AA17" s="24"/>
      <c r="AB17" s="24"/>
      <c r="AC17" s="24"/>
      <c r="AD17" s="24"/>
      <c r="AE17" s="23"/>
      <c r="AF17" s="31"/>
      <c r="AG17" s="31"/>
      <c r="AH17" s="31"/>
      <c r="AI17" s="23"/>
      <c r="AJ17" s="32">
        <f>SUM(AJ14:AJ16)</f>
        <v>11522.56</v>
      </c>
      <c r="AK17" s="33">
        <f>SUM(N17,AJ17)</f>
        <v>11522.56</v>
      </c>
    </row>
    <row r="18" spans="1:37" ht="31" x14ac:dyDescent="0.25">
      <c r="A18" s="89" t="s">
        <v>95</v>
      </c>
      <c r="B18" s="93"/>
      <c r="C18" s="93"/>
      <c r="D18" s="93"/>
      <c r="E18" s="93"/>
      <c r="F18" s="93"/>
      <c r="G18" s="93"/>
      <c r="H18" s="93"/>
      <c r="I18" s="93"/>
      <c r="J18" s="90"/>
      <c r="K18" s="90"/>
      <c r="L18" s="90"/>
      <c r="M18" s="94"/>
      <c r="N18" s="95"/>
      <c r="O18" s="90" t="s">
        <v>69</v>
      </c>
      <c r="P18" s="90" t="s">
        <v>7</v>
      </c>
      <c r="Q18" s="90" t="s">
        <v>69</v>
      </c>
      <c r="R18" s="90" t="s">
        <v>7</v>
      </c>
      <c r="S18" s="90" t="s">
        <v>69</v>
      </c>
      <c r="T18" s="90" t="s">
        <v>7</v>
      </c>
      <c r="U18" s="90" t="s">
        <v>69</v>
      </c>
      <c r="V18" s="90" t="s">
        <v>7</v>
      </c>
      <c r="W18" s="90" t="s">
        <v>69</v>
      </c>
      <c r="X18" s="90" t="s">
        <v>7</v>
      </c>
      <c r="Y18" s="90" t="s">
        <v>69</v>
      </c>
      <c r="Z18" s="90" t="s">
        <v>7</v>
      </c>
      <c r="AA18" s="90" t="s">
        <v>69</v>
      </c>
      <c r="AB18" s="90" t="s">
        <v>7</v>
      </c>
      <c r="AC18" s="90" t="s">
        <v>69</v>
      </c>
      <c r="AD18" s="90" t="s">
        <v>7</v>
      </c>
      <c r="AE18" s="100"/>
      <c r="AF18" s="24"/>
      <c r="AG18" s="24"/>
      <c r="AH18" s="24"/>
      <c r="AI18" s="101"/>
      <c r="AJ18" s="24"/>
      <c r="AK18" s="24"/>
    </row>
    <row r="19" spans="1:37" x14ac:dyDescent="0.25">
      <c r="A19" s="16" t="s">
        <v>104</v>
      </c>
      <c r="B19" s="17">
        <v>0</v>
      </c>
      <c r="C19" s="18">
        <f>B19*$B$5</f>
        <v>0</v>
      </c>
      <c r="D19" s="17">
        <v>0</v>
      </c>
      <c r="E19" s="18">
        <f>D19*$D$5</f>
        <v>0</v>
      </c>
      <c r="F19" s="17">
        <v>0</v>
      </c>
      <c r="G19" s="18">
        <f>F19*$F$5</f>
        <v>0</v>
      </c>
      <c r="H19" s="17">
        <v>0</v>
      </c>
      <c r="I19" s="18">
        <f>H19*$H$5</f>
        <v>0</v>
      </c>
      <c r="J19" s="24"/>
      <c r="K19" s="19">
        <v>0</v>
      </c>
      <c r="L19" s="20">
        <v>0</v>
      </c>
      <c r="M19" s="21">
        <f t="shared" ref="M19:M23" si="15">K19*L19</f>
        <v>0</v>
      </c>
      <c r="N19" s="22">
        <f>SUM(C19,E19,G19,I19,M19)</f>
        <v>0</v>
      </c>
      <c r="O19" s="17">
        <v>0</v>
      </c>
      <c r="P19" s="18">
        <f>O19*$O$5</f>
        <v>0</v>
      </c>
      <c r="Q19" s="17">
        <v>0</v>
      </c>
      <c r="R19" s="18">
        <f>Q19*$O$5</f>
        <v>0</v>
      </c>
      <c r="S19" s="17">
        <v>0</v>
      </c>
      <c r="T19" s="18">
        <f>S19*$O$5</f>
        <v>0</v>
      </c>
      <c r="U19" s="17">
        <v>0</v>
      </c>
      <c r="V19" s="18">
        <f>U19*$O$5</f>
        <v>0</v>
      </c>
      <c r="W19" s="17">
        <v>0</v>
      </c>
      <c r="X19" s="18">
        <f>W19*$O$5</f>
        <v>0</v>
      </c>
      <c r="Y19" s="17">
        <v>2</v>
      </c>
      <c r="Z19" s="18">
        <f>Y19*$Y$5</f>
        <v>86.86</v>
      </c>
      <c r="AA19" s="17">
        <v>0</v>
      </c>
      <c r="AB19" s="18">
        <f>AA19*$AA$5</f>
        <v>0</v>
      </c>
      <c r="AC19" s="17">
        <v>2</v>
      </c>
      <c r="AD19" s="18">
        <f>AC19*$AC$5</f>
        <v>69.22</v>
      </c>
      <c r="AE19" s="23">
        <f t="shared" ref="AE19:AE23" si="16">SUM(P19,R19,T19,V19,X19,Z19,AB19,AD19)</f>
        <v>156.07999999999998</v>
      </c>
      <c r="AF19" s="24"/>
      <c r="AG19" s="24">
        <v>0</v>
      </c>
      <c r="AH19" s="25">
        <v>0</v>
      </c>
      <c r="AI19" s="21">
        <f t="shared" ref="AI19:AI22" si="17">AG19*AH19</f>
        <v>0</v>
      </c>
      <c r="AJ19" s="22">
        <f>SUM(AE19,AI19)</f>
        <v>156.07999999999998</v>
      </c>
      <c r="AK19" s="22">
        <f t="shared" ref="AK19:AK24" si="18">SUM(N19,AJ19)</f>
        <v>156.07999999999998</v>
      </c>
    </row>
    <row r="20" spans="1:37" x14ac:dyDescent="0.25">
      <c r="A20" s="16" t="s">
        <v>105</v>
      </c>
      <c r="B20" s="17">
        <v>0</v>
      </c>
      <c r="C20" s="18">
        <f>B20*$B$5</f>
        <v>0</v>
      </c>
      <c r="D20" s="17">
        <v>0</v>
      </c>
      <c r="E20" s="18">
        <f>D20*$D$5</f>
        <v>0</v>
      </c>
      <c r="F20" s="17">
        <v>0</v>
      </c>
      <c r="G20" s="18">
        <f>F20*$F$5</f>
        <v>0</v>
      </c>
      <c r="H20" s="17">
        <v>0</v>
      </c>
      <c r="I20" s="18">
        <f>H20*$H$5</f>
        <v>0</v>
      </c>
      <c r="J20" s="24"/>
      <c r="K20" s="19">
        <v>0</v>
      </c>
      <c r="L20" s="20">
        <v>0</v>
      </c>
      <c r="M20" s="21">
        <f t="shared" ref="M20:M21" si="19">K20*L20</f>
        <v>0</v>
      </c>
      <c r="N20" s="22">
        <f t="shared" ref="N20:N21" si="20">SUM(C20,E20,G20,I20,M20)</f>
        <v>0</v>
      </c>
      <c r="O20" s="17">
        <v>1</v>
      </c>
      <c r="P20" s="18">
        <f t="shared" ref="P20:P21" si="21">O20*$O$5</f>
        <v>76.92</v>
      </c>
      <c r="Q20" s="17">
        <v>2</v>
      </c>
      <c r="R20" s="18">
        <f t="shared" ref="R20:R21" si="22">Q20*$O$5</f>
        <v>153.84</v>
      </c>
      <c r="S20" s="17">
        <v>2</v>
      </c>
      <c r="T20" s="18">
        <f t="shared" ref="T20:T21" si="23">S20*$O$5</f>
        <v>153.84</v>
      </c>
      <c r="U20" s="17">
        <v>3</v>
      </c>
      <c r="V20" s="18">
        <f t="shared" ref="V20:V21" si="24">U20*$O$5</f>
        <v>230.76</v>
      </c>
      <c r="W20" s="17">
        <v>0</v>
      </c>
      <c r="X20" s="18">
        <f t="shared" ref="X20:X21" si="25">W20*$O$5</f>
        <v>0</v>
      </c>
      <c r="Y20" s="17">
        <v>0</v>
      </c>
      <c r="Z20" s="18">
        <f t="shared" ref="Z20:Z21" si="26">Y20*$Y$5</f>
        <v>0</v>
      </c>
      <c r="AA20" s="17">
        <v>0</v>
      </c>
      <c r="AB20" s="18">
        <f t="shared" ref="AB20:AB21" si="27">AA20*$AA$5</f>
        <v>0</v>
      </c>
      <c r="AC20" s="17">
        <v>2</v>
      </c>
      <c r="AD20" s="18">
        <f t="shared" ref="AD20:AD21" si="28">AC20*$AC$5</f>
        <v>69.22</v>
      </c>
      <c r="AE20" s="23">
        <f t="shared" si="16"/>
        <v>684.58</v>
      </c>
      <c r="AF20" s="24"/>
      <c r="AG20" s="24">
        <v>0</v>
      </c>
      <c r="AH20" s="25">
        <v>0</v>
      </c>
      <c r="AI20" s="21">
        <f t="shared" ref="AI20" si="29">AG20*AH20</f>
        <v>0</v>
      </c>
      <c r="AJ20" s="22">
        <f t="shared" ref="AJ20:AJ21" si="30">SUM(AE20,AI20)</f>
        <v>684.58</v>
      </c>
      <c r="AK20" s="22">
        <f t="shared" si="18"/>
        <v>684.58</v>
      </c>
    </row>
    <row r="21" spans="1:37" x14ac:dyDescent="0.25">
      <c r="A21" s="16" t="s">
        <v>106</v>
      </c>
      <c r="B21" s="17">
        <v>0</v>
      </c>
      <c r="C21" s="18">
        <f>B21*$B$5</f>
        <v>0</v>
      </c>
      <c r="D21" s="17">
        <v>0</v>
      </c>
      <c r="E21" s="18">
        <f>D21*$D$5</f>
        <v>0</v>
      </c>
      <c r="F21" s="17">
        <v>0</v>
      </c>
      <c r="G21" s="18">
        <f>F21*$F$5</f>
        <v>0</v>
      </c>
      <c r="H21" s="17">
        <v>0</v>
      </c>
      <c r="I21" s="18">
        <f>H21*$H$5</f>
        <v>0</v>
      </c>
      <c r="J21" s="40"/>
      <c r="K21" s="19">
        <v>0</v>
      </c>
      <c r="L21" s="20">
        <v>0</v>
      </c>
      <c r="M21" s="21">
        <f t="shared" si="19"/>
        <v>0</v>
      </c>
      <c r="N21" s="22">
        <f t="shared" si="20"/>
        <v>0</v>
      </c>
      <c r="O21" s="17">
        <v>0</v>
      </c>
      <c r="P21" s="18">
        <f t="shared" si="21"/>
        <v>0</v>
      </c>
      <c r="Q21" s="17">
        <v>0</v>
      </c>
      <c r="R21" s="18">
        <f t="shared" si="22"/>
        <v>0</v>
      </c>
      <c r="S21" s="17">
        <v>0</v>
      </c>
      <c r="T21" s="18">
        <f t="shared" si="23"/>
        <v>0</v>
      </c>
      <c r="U21" s="17">
        <v>0</v>
      </c>
      <c r="V21" s="18">
        <f t="shared" si="24"/>
        <v>0</v>
      </c>
      <c r="W21" s="17">
        <v>0</v>
      </c>
      <c r="X21" s="18">
        <f t="shared" si="25"/>
        <v>0</v>
      </c>
      <c r="Y21" s="17">
        <v>0</v>
      </c>
      <c r="Z21" s="18">
        <f t="shared" si="26"/>
        <v>0</v>
      </c>
      <c r="AA21" s="17">
        <v>2</v>
      </c>
      <c r="AB21" s="18">
        <f t="shared" si="27"/>
        <v>112.08</v>
      </c>
      <c r="AC21" s="17">
        <v>2</v>
      </c>
      <c r="AD21" s="18">
        <f t="shared" si="28"/>
        <v>69.22</v>
      </c>
      <c r="AE21" s="23">
        <f t="shared" si="16"/>
        <v>181.3</v>
      </c>
      <c r="AF21" s="24"/>
      <c r="AG21" s="24">
        <v>0</v>
      </c>
      <c r="AH21" s="25">
        <v>0</v>
      </c>
      <c r="AI21" s="21">
        <f>AG21*AH21</f>
        <v>0</v>
      </c>
      <c r="AJ21" s="22">
        <f t="shared" si="30"/>
        <v>181.3</v>
      </c>
      <c r="AK21" s="22">
        <f t="shared" si="18"/>
        <v>181.3</v>
      </c>
    </row>
    <row r="22" spans="1:37" ht="31" x14ac:dyDescent="0.25">
      <c r="A22" s="16" t="s">
        <v>107</v>
      </c>
      <c r="B22" s="17">
        <v>0</v>
      </c>
      <c r="C22" s="18">
        <f>B22*$B$5</f>
        <v>0</v>
      </c>
      <c r="D22" s="17">
        <v>0</v>
      </c>
      <c r="E22" s="18">
        <f>D22*$D$5</f>
        <v>0</v>
      </c>
      <c r="F22" s="17">
        <v>0</v>
      </c>
      <c r="G22" s="18">
        <f>F22*$F$5</f>
        <v>0</v>
      </c>
      <c r="H22" s="17">
        <v>0</v>
      </c>
      <c r="I22" s="18">
        <f>H22*$H$5</f>
        <v>0</v>
      </c>
      <c r="J22" s="24"/>
      <c r="K22" s="19">
        <v>0</v>
      </c>
      <c r="L22" s="20">
        <v>0</v>
      </c>
      <c r="M22" s="21">
        <f t="shared" si="15"/>
        <v>0</v>
      </c>
      <c r="N22" s="22">
        <f t="shared" ref="N22:N23" si="31">SUM(C22,E22,G22,I22,M22)</f>
        <v>0</v>
      </c>
      <c r="O22" s="17">
        <v>0</v>
      </c>
      <c r="P22" s="18">
        <f t="shared" ref="P22:P23" si="32">O22*$O$5</f>
        <v>0</v>
      </c>
      <c r="Q22" s="17">
        <v>2</v>
      </c>
      <c r="R22" s="18">
        <f t="shared" ref="R22:R23" si="33">Q22*$O$5</f>
        <v>153.84</v>
      </c>
      <c r="S22" s="17">
        <v>1</v>
      </c>
      <c r="T22" s="18">
        <f t="shared" ref="T22:T23" si="34">S22*$O$5</f>
        <v>76.92</v>
      </c>
      <c r="U22" s="17">
        <v>2</v>
      </c>
      <c r="V22" s="18">
        <f t="shared" ref="V22:V23" si="35">U22*$O$5</f>
        <v>153.84</v>
      </c>
      <c r="W22" s="17">
        <v>0</v>
      </c>
      <c r="X22" s="18">
        <f t="shared" ref="X22:X23" si="36">W22*$O$5</f>
        <v>0</v>
      </c>
      <c r="Y22" s="17">
        <v>0</v>
      </c>
      <c r="Z22" s="18">
        <f t="shared" ref="Z22:Z23" si="37">Y22*$Y$5</f>
        <v>0</v>
      </c>
      <c r="AA22" s="17">
        <v>1</v>
      </c>
      <c r="AB22" s="18">
        <f t="shared" ref="AB22:AB23" si="38">AA22*$AA$5</f>
        <v>56.04</v>
      </c>
      <c r="AC22" s="17">
        <v>6</v>
      </c>
      <c r="AD22" s="18">
        <f t="shared" ref="AD22:AD23" si="39">AC22*$AC$5</f>
        <v>207.66</v>
      </c>
      <c r="AE22" s="23">
        <f t="shared" si="16"/>
        <v>648.30000000000007</v>
      </c>
      <c r="AF22" s="24"/>
      <c r="AG22" s="24">
        <v>0</v>
      </c>
      <c r="AH22" s="25">
        <v>0</v>
      </c>
      <c r="AI22" s="21">
        <f t="shared" si="17"/>
        <v>0</v>
      </c>
      <c r="AJ22" s="22">
        <f t="shared" ref="AJ22:AJ23" si="40">SUM(AE22,AI22)</f>
        <v>648.30000000000007</v>
      </c>
      <c r="AK22" s="22">
        <f t="shared" si="18"/>
        <v>648.30000000000007</v>
      </c>
    </row>
    <row r="23" spans="1:37" x14ac:dyDescent="0.25">
      <c r="A23" s="16" t="s">
        <v>108</v>
      </c>
      <c r="B23" s="17">
        <v>0</v>
      </c>
      <c r="C23" s="18">
        <f>B23*$B$5</f>
        <v>0</v>
      </c>
      <c r="D23" s="17">
        <v>0</v>
      </c>
      <c r="E23" s="18">
        <f>D23*$D$5</f>
        <v>0</v>
      </c>
      <c r="F23" s="17">
        <v>0</v>
      </c>
      <c r="G23" s="18">
        <f>F23*$F$5</f>
        <v>0</v>
      </c>
      <c r="H23" s="17">
        <v>0</v>
      </c>
      <c r="I23" s="18">
        <f>H23*$H$5</f>
        <v>0</v>
      </c>
      <c r="J23" s="40"/>
      <c r="K23" s="19">
        <v>0</v>
      </c>
      <c r="L23" s="20">
        <v>0</v>
      </c>
      <c r="M23" s="21">
        <f t="shared" si="15"/>
        <v>0</v>
      </c>
      <c r="N23" s="22">
        <f t="shared" si="31"/>
        <v>0</v>
      </c>
      <c r="O23" s="17">
        <v>1</v>
      </c>
      <c r="P23" s="18">
        <f t="shared" si="32"/>
        <v>76.92</v>
      </c>
      <c r="Q23" s="17">
        <v>2</v>
      </c>
      <c r="R23" s="18">
        <f t="shared" si="33"/>
        <v>153.84</v>
      </c>
      <c r="S23" s="17">
        <v>2</v>
      </c>
      <c r="T23" s="18">
        <f t="shared" si="34"/>
        <v>153.84</v>
      </c>
      <c r="U23" s="17">
        <v>4</v>
      </c>
      <c r="V23" s="18">
        <f t="shared" si="35"/>
        <v>307.68</v>
      </c>
      <c r="W23" s="17">
        <v>0</v>
      </c>
      <c r="X23" s="18">
        <f t="shared" si="36"/>
        <v>0</v>
      </c>
      <c r="Y23" s="17">
        <v>1</v>
      </c>
      <c r="Z23" s="18">
        <f t="shared" si="37"/>
        <v>43.43</v>
      </c>
      <c r="AA23" s="17">
        <v>1</v>
      </c>
      <c r="AB23" s="18">
        <f t="shared" si="38"/>
        <v>56.04</v>
      </c>
      <c r="AC23" s="17">
        <v>8</v>
      </c>
      <c r="AD23" s="18">
        <f t="shared" si="39"/>
        <v>276.88</v>
      </c>
      <c r="AE23" s="23">
        <f t="shared" si="16"/>
        <v>1068.6299999999999</v>
      </c>
      <c r="AF23" s="24"/>
      <c r="AG23" s="24">
        <v>0</v>
      </c>
      <c r="AH23" s="25">
        <v>0</v>
      </c>
      <c r="AI23" s="21">
        <f>AG23*AH23</f>
        <v>0</v>
      </c>
      <c r="AJ23" s="22">
        <f t="shared" si="40"/>
        <v>1068.6299999999999</v>
      </c>
      <c r="AK23" s="22">
        <f t="shared" si="18"/>
        <v>1068.6299999999999</v>
      </c>
    </row>
    <row r="24" spans="1:37" x14ac:dyDescent="0.25">
      <c r="A24" s="41" t="s">
        <v>14</v>
      </c>
      <c r="B24" s="22"/>
      <c r="C24" s="22"/>
      <c r="D24" s="22"/>
      <c r="E24" s="22"/>
      <c r="F24" s="22"/>
      <c r="G24" s="22"/>
      <c r="H24" s="42"/>
      <c r="I24" s="42"/>
      <c r="J24" s="40"/>
      <c r="K24" s="40"/>
      <c r="L24" s="43"/>
      <c r="M24" s="44"/>
      <c r="N24" s="45">
        <f>SUM(N19:N23)</f>
        <v>0</v>
      </c>
      <c r="O24" s="46"/>
      <c r="P24" s="46"/>
      <c r="Q24" s="46"/>
      <c r="R24" s="46"/>
      <c r="S24" s="46"/>
      <c r="T24" s="46"/>
      <c r="U24" s="46"/>
      <c r="V24" s="46"/>
      <c r="W24" s="46"/>
      <c r="X24" s="46"/>
      <c r="Y24" s="46"/>
      <c r="Z24" s="46"/>
      <c r="AA24" s="46"/>
      <c r="AB24" s="46"/>
      <c r="AC24" s="46"/>
      <c r="AD24" s="46"/>
      <c r="AE24" s="23"/>
      <c r="AF24" s="40"/>
      <c r="AG24" s="40"/>
      <c r="AH24" s="43"/>
      <c r="AI24" s="23"/>
      <c r="AJ24" s="47">
        <f>SUM(AJ19:AJ23)</f>
        <v>2738.8900000000003</v>
      </c>
      <c r="AK24" s="48">
        <f t="shared" si="18"/>
        <v>2738.8900000000003</v>
      </c>
    </row>
    <row r="25" spans="1:37" ht="31" x14ac:dyDescent="0.25">
      <c r="A25" s="89" t="s">
        <v>96</v>
      </c>
      <c r="B25" s="93"/>
      <c r="C25" s="93"/>
      <c r="D25" s="93"/>
      <c r="E25" s="93"/>
      <c r="F25" s="93"/>
      <c r="G25" s="93"/>
      <c r="H25" s="93"/>
      <c r="I25" s="93"/>
      <c r="J25" s="96"/>
      <c r="K25" s="96"/>
      <c r="L25" s="96"/>
      <c r="M25" s="97"/>
      <c r="N25" s="98"/>
      <c r="O25" s="90" t="s">
        <v>69</v>
      </c>
      <c r="P25" s="90" t="s">
        <v>7</v>
      </c>
      <c r="Q25" s="90" t="s">
        <v>69</v>
      </c>
      <c r="R25" s="90" t="s">
        <v>7</v>
      </c>
      <c r="S25" s="90" t="s">
        <v>69</v>
      </c>
      <c r="T25" s="90" t="s">
        <v>7</v>
      </c>
      <c r="U25" s="90" t="s">
        <v>69</v>
      </c>
      <c r="V25" s="90" t="s">
        <v>7</v>
      </c>
      <c r="W25" s="90" t="s">
        <v>69</v>
      </c>
      <c r="X25" s="90" t="s">
        <v>7</v>
      </c>
      <c r="Y25" s="90" t="s">
        <v>69</v>
      </c>
      <c r="Z25" s="90" t="s">
        <v>7</v>
      </c>
      <c r="AA25" s="90" t="s">
        <v>69</v>
      </c>
      <c r="AB25" s="90" t="s">
        <v>7</v>
      </c>
      <c r="AC25" s="90" t="s">
        <v>69</v>
      </c>
      <c r="AD25" s="90" t="s">
        <v>7</v>
      </c>
      <c r="AE25" s="100"/>
      <c r="AF25" s="102"/>
      <c r="AG25" s="102"/>
      <c r="AH25" s="102"/>
      <c r="AI25" s="103"/>
      <c r="AJ25" s="102"/>
      <c r="AK25" s="102"/>
    </row>
    <row r="26" spans="1:37" x14ac:dyDescent="0.25">
      <c r="A26" s="16" t="s">
        <v>109</v>
      </c>
      <c r="B26" s="17">
        <v>0</v>
      </c>
      <c r="C26" s="18">
        <f>B26*$B$5</f>
        <v>0</v>
      </c>
      <c r="D26" s="17">
        <v>0</v>
      </c>
      <c r="E26" s="18">
        <f>D26*$D$5</f>
        <v>0</v>
      </c>
      <c r="F26" s="17">
        <v>0</v>
      </c>
      <c r="G26" s="18">
        <f>F26*$F$5</f>
        <v>0</v>
      </c>
      <c r="H26" s="17">
        <v>0</v>
      </c>
      <c r="I26" s="18">
        <f>H26*$H$5</f>
        <v>0</v>
      </c>
      <c r="J26" s="24"/>
      <c r="K26" s="19">
        <v>0</v>
      </c>
      <c r="L26" s="20">
        <v>0</v>
      </c>
      <c r="M26" s="21">
        <f t="shared" ref="M26:M30" si="41">K26*L26</f>
        <v>0</v>
      </c>
      <c r="N26" s="22">
        <f>SUM(C26,E26,G26,I26,M26)</f>
        <v>0</v>
      </c>
      <c r="O26" s="17">
        <v>0</v>
      </c>
      <c r="P26" s="18">
        <f>O26*$O$5</f>
        <v>0</v>
      </c>
      <c r="Q26" s="17">
        <v>0</v>
      </c>
      <c r="R26" s="18">
        <f>Q26*$O$5</f>
        <v>0</v>
      </c>
      <c r="S26" s="17">
        <v>0</v>
      </c>
      <c r="T26" s="18">
        <f>S26*$O$5</f>
        <v>0</v>
      </c>
      <c r="U26" s="17">
        <v>0</v>
      </c>
      <c r="V26" s="18">
        <f>U26*$O$5</f>
        <v>0</v>
      </c>
      <c r="W26" s="17">
        <v>0</v>
      </c>
      <c r="X26" s="18">
        <f>W26*$O$5</f>
        <v>0</v>
      </c>
      <c r="Y26" s="17">
        <v>0</v>
      </c>
      <c r="Z26" s="18">
        <f>Y26*$Y$5</f>
        <v>0</v>
      </c>
      <c r="AA26" s="17">
        <v>0</v>
      </c>
      <c r="AB26" s="18">
        <f>AA26*$AA$5</f>
        <v>0</v>
      </c>
      <c r="AC26" s="17">
        <v>4</v>
      </c>
      <c r="AD26" s="18">
        <f>AC26*$AC$5</f>
        <v>138.44</v>
      </c>
      <c r="AE26" s="23">
        <f t="shared" ref="AE26:AE30" si="42">SUM(P26,R26,T26,V26,X26,Z26,AB26,AD26)</f>
        <v>138.44</v>
      </c>
      <c r="AF26" s="24"/>
      <c r="AG26" s="24">
        <v>0</v>
      </c>
      <c r="AH26" s="25">
        <v>0</v>
      </c>
      <c r="AI26" s="21">
        <f t="shared" ref="AI26:AI29" si="43">AG26*AH26</f>
        <v>0</v>
      </c>
      <c r="AJ26" s="22">
        <f>SUM(AE26,AI26)</f>
        <v>138.44</v>
      </c>
      <c r="AK26" s="22">
        <f t="shared" ref="AK26:AK31" si="44">SUM(N26,AJ26)</f>
        <v>138.44</v>
      </c>
    </row>
    <row r="27" spans="1:37" x14ac:dyDescent="0.25">
      <c r="A27" s="16" t="s">
        <v>110</v>
      </c>
      <c r="B27" s="17">
        <v>0</v>
      </c>
      <c r="C27" s="18">
        <f>B27*$B$5</f>
        <v>0</v>
      </c>
      <c r="D27" s="17">
        <v>0</v>
      </c>
      <c r="E27" s="18">
        <f>D27*$D$5</f>
        <v>0</v>
      </c>
      <c r="F27" s="17">
        <v>0</v>
      </c>
      <c r="G27" s="18">
        <f>F27*$F$5</f>
        <v>0</v>
      </c>
      <c r="H27" s="17">
        <v>0</v>
      </c>
      <c r="I27" s="18">
        <f>H27*$H$5</f>
        <v>0</v>
      </c>
      <c r="J27" s="24"/>
      <c r="K27" s="19">
        <v>0</v>
      </c>
      <c r="L27" s="20">
        <v>0</v>
      </c>
      <c r="M27" s="21">
        <f t="shared" si="41"/>
        <v>0</v>
      </c>
      <c r="N27" s="22">
        <f t="shared" ref="N27:N28" si="45">SUM(C27,E27,G27,I27,M27)</f>
        <v>0</v>
      </c>
      <c r="O27" s="17">
        <v>0</v>
      </c>
      <c r="P27" s="18">
        <f t="shared" ref="P27:P28" si="46">O27*$O$5</f>
        <v>0</v>
      </c>
      <c r="Q27" s="17">
        <v>2</v>
      </c>
      <c r="R27" s="18">
        <f t="shared" ref="R27:R28" si="47">Q27*$O$5</f>
        <v>153.84</v>
      </c>
      <c r="S27" s="17">
        <v>2</v>
      </c>
      <c r="T27" s="18">
        <f t="shared" ref="T27:T28" si="48">S27*$O$5</f>
        <v>153.84</v>
      </c>
      <c r="U27" s="17">
        <v>8</v>
      </c>
      <c r="V27" s="18">
        <f t="shared" ref="V27:V28" si="49">U27*$O$5</f>
        <v>615.36</v>
      </c>
      <c r="W27" s="17">
        <v>0</v>
      </c>
      <c r="X27" s="18">
        <f t="shared" ref="X27:X28" si="50">W27*$O$5</f>
        <v>0</v>
      </c>
      <c r="Y27" s="17">
        <v>0</v>
      </c>
      <c r="Z27" s="18">
        <f t="shared" ref="Z27:Z28" si="51">Y27*$Y$5</f>
        <v>0</v>
      </c>
      <c r="AA27" s="17">
        <v>0</v>
      </c>
      <c r="AB27" s="18">
        <f t="shared" ref="AB27:AB28" si="52">AA27*$AA$5</f>
        <v>0</v>
      </c>
      <c r="AC27" s="17">
        <v>4</v>
      </c>
      <c r="AD27" s="18">
        <f t="shared" ref="AD27:AD28" si="53">AC27*$AC$5</f>
        <v>138.44</v>
      </c>
      <c r="AE27" s="23">
        <f t="shared" si="42"/>
        <v>1061.48</v>
      </c>
      <c r="AF27" s="24"/>
      <c r="AG27" s="24">
        <v>0</v>
      </c>
      <c r="AH27" s="25">
        <v>0</v>
      </c>
      <c r="AI27" s="21">
        <f t="shared" si="43"/>
        <v>0</v>
      </c>
      <c r="AJ27" s="22">
        <f t="shared" ref="AJ27:AJ28" si="54">SUM(AE27,AI27)</f>
        <v>1061.48</v>
      </c>
      <c r="AK27" s="22">
        <f t="shared" si="44"/>
        <v>1061.48</v>
      </c>
    </row>
    <row r="28" spans="1:37" x14ac:dyDescent="0.25">
      <c r="A28" s="16" t="s">
        <v>111</v>
      </c>
      <c r="B28" s="17">
        <v>0</v>
      </c>
      <c r="C28" s="18">
        <f>B28*$B$5</f>
        <v>0</v>
      </c>
      <c r="D28" s="17">
        <v>0</v>
      </c>
      <c r="E28" s="18">
        <f>D28*$D$5</f>
        <v>0</v>
      </c>
      <c r="F28" s="17">
        <v>0</v>
      </c>
      <c r="G28" s="18">
        <f>F28*$F$5</f>
        <v>0</v>
      </c>
      <c r="H28" s="17">
        <v>0</v>
      </c>
      <c r="I28" s="18">
        <f>H28*$H$5</f>
        <v>0</v>
      </c>
      <c r="J28" s="40"/>
      <c r="K28" s="19">
        <v>0</v>
      </c>
      <c r="L28" s="20">
        <v>0</v>
      </c>
      <c r="M28" s="21">
        <f t="shared" si="41"/>
        <v>0</v>
      </c>
      <c r="N28" s="22">
        <f t="shared" si="45"/>
        <v>0</v>
      </c>
      <c r="O28" s="17">
        <v>0</v>
      </c>
      <c r="P28" s="18">
        <f t="shared" si="46"/>
        <v>0</v>
      </c>
      <c r="Q28" s="17">
        <v>0</v>
      </c>
      <c r="R28" s="18">
        <f t="shared" si="47"/>
        <v>0</v>
      </c>
      <c r="S28" s="17">
        <v>1</v>
      </c>
      <c r="T28" s="18">
        <f t="shared" si="48"/>
        <v>76.92</v>
      </c>
      <c r="U28" s="17">
        <v>4</v>
      </c>
      <c r="V28" s="18">
        <f t="shared" si="49"/>
        <v>307.68</v>
      </c>
      <c r="W28" s="17">
        <v>0</v>
      </c>
      <c r="X28" s="18">
        <f t="shared" si="50"/>
        <v>0</v>
      </c>
      <c r="Y28" s="17">
        <v>0</v>
      </c>
      <c r="Z28" s="18">
        <f t="shared" si="51"/>
        <v>0</v>
      </c>
      <c r="AA28" s="17">
        <v>0</v>
      </c>
      <c r="AB28" s="18">
        <f t="shared" si="52"/>
        <v>0</v>
      </c>
      <c r="AC28" s="17">
        <v>4</v>
      </c>
      <c r="AD28" s="18">
        <f t="shared" si="53"/>
        <v>138.44</v>
      </c>
      <c r="AE28" s="23">
        <f t="shared" si="42"/>
        <v>523.04</v>
      </c>
      <c r="AF28" s="24"/>
      <c r="AG28" s="24">
        <v>0</v>
      </c>
      <c r="AH28" s="25">
        <v>0</v>
      </c>
      <c r="AI28" s="21">
        <f>AG28*AH28</f>
        <v>0</v>
      </c>
      <c r="AJ28" s="22">
        <f t="shared" si="54"/>
        <v>523.04</v>
      </c>
      <c r="AK28" s="22">
        <f t="shared" si="44"/>
        <v>523.04</v>
      </c>
    </row>
    <row r="29" spans="1:37" ht="31" x14ac:dyDescent="0.25">
      <c r="A29" s="16" t="s">
        <v>112</v>
      </c>
      <c r="B29" s="17">
        <v>0</v>
      </c>
      <c r="C29" s="18">
        <f>B29*$B$5</f>
        <v>0</v>
      </c>
      <c r="D29" s="17">
        <v>0</v>
      </c>
      <c r="E29" s="18">
        <f>D29*$D$5</f>
        <v>0</v>
      </c>
      <c r="F29" s="17">
        <v>0</v>
      </c>
      <c r="G29" s="18">
        <f>F29*$F$5</f>
        <v>0</v>
      </c>
      <c r="H29" s="17">
        <v>0</v>
      </c>
      <c r="I29" s="18">
        <f>H29*$H$5</f>
        <v>0</v>
      </c>
      <c r="J29" s="24"/>
      <c r="K29" s="19">
        <v>0</v>
      </c>
      <c r="L29" s="20">
        <v>0</v>
      </c>
      <c r="M29" s="21">
        <f t="shared" si="41"/>
        <v>0</v>
      </c>
      <c r="N29" s="22">
        <f t="shared" ref="N29:N30" si="55">SUM(C29,E29,G29,I29,M29)</f>
        <v>0</v>
      </c>
      <c r="O29" s="17">
        <v>0</v>
      </c>
      <c r="P29" s="18">
        <f t="shared" ref="P29:P30" si="56">O29*$O$5</f>
        <v>0</v>
      </c>
      <c r="Q29" s="17">
        <v>1</v>
      </c>
      <c r="R29" s="18">
        <f t="shared" ref="R29:R30" si="57">Q29*$O$5</f>
        <v>76.92</v>
      </c>
      <c r="S29" s="17">
        <v>1</v>
      </c>
      <c r="T29" s="18">
        <f t="shared" ref="T29:T30" si="58">S29*$O$5</f>
        <v>76.92</v>
      </c>
      <c r="U29" s="17">
        <v>2</v>
      </c>
      <c r="V29" s="18">
        <f t="shared" ref="V29:V30" si="59">U29*$O$5</f>
        <v>153.84</v>
      </c>
      <c r="W29" s="17">
        <v>0</v>
      </c>
      <c r="X29" s="18">
        <f t="shared" ref="X29:X30" si="60">W29*$O$5</f>
        <v>0</v>
      </c>
      <c r="Y29" s="17">
        <v>0</v>
      </c>
      <c r="Z29" s="18">
        <f t="shared" ref="Z29:Z30" si="61">Y29*$Y$5</f>
        <v>0</v>
      </c>
      <c r="AA29" s="17">
        <v>1</v>
      </c>
      <c r="AB29" s="18">
        <f t="shared" ref="AB29:AB30" si="62">AA29*$AA$5</f>
        <v>56.04</v>
      </c>
      <c r="AC29" s="17">
        <v>10</v>
      </c>
      <c r="AD29" s="18">
        <f t="shared" ref="AD29:AD30" si="63">AC29*$AC$5</f>
        <v>346.1</v>
      </c>
      <c r="AE29" s="23">
        <f t="shared" si="42"/>
        <v>709.82</v>
      </c>
      <c r="AF29" s="24"/>
      <c r="AG29" s="24">
        <v>0</v>
      </c>
      <c r="AH29" s="25">
        <v>0</v>
      </c>
      <c r="AI29" s="21">
        <f t="shared" si="43"/>
        <v>0</v>
      </c>
      <c r="AJ29" s="22">
        <f>SUM(AE29,AI29)</f>
        <v>709.82</v>
      </c>
      <c r="AK29" s="22">
        <f t="shared" si="44"/>
        <v>709.82</v>
      </c>
    </row>
    <row r="30" spans="1:37" x14ac:dyDescent="0.25">
      <c r="A30" s="16" t="s">
        <v>113</v>
      </c>
      <c r="B30" s="17">
        <v>0</v>
      </c>
      <c r="C30" s="18">
        <f>B30*$B$5</f>
        <v>0</v>
      </c>
      <c r="D30" s="17">
        <v>0</v>
      </c>
      <c r="E30" s="18">
        <f>D30*$D$5</f>
        <v>0</v>
      </c>
      <c r="F30" s="17">
        <v>0</v>
      </c>
      <c r="G30" s="18">
        <f>F30*$F$5</f>
        <v>0</v>
      </c>
      <c r="H30" s="17">
        <v>0</v>
      </c>
      <c r="I30" s="18">
        <f>H30*$H$5</f>
        <v>0</v>
      </c>
      <c r="J30" s="24"/>
      <c r="K30" s="19">
        <v>0</v>
      </c>
      <c r="L30" s="20">
        <v>0</v>
      </c>
      <c r="M30" s="21">
        <f t="shared" si="41"/>
        <v>0</v>
      </c>
      <c r="N30" s="22">
        <f t="shared" si="55"/>
        <v>0</v>
      </c>
      <c r="O30" s="17">
        <v>1</v>
      </c>
      <c r="P30" s="18">
        <f t="shared" si="56"/>
        <v>76.92</v>
      </c>
      <c r="Q30" s="17">
        <v>2</v>
      </c>
      <c r="R30" s="18">
        <f t="shared" si="57"/>
        <v>153.84</v>
      </c>
      <c r="S30" s="17">
        <v>1</v>
      </c>
      <c r="T30" s="18">
        <f t="shared" si="58"/>
        <v>76.92</v>
      </c>
      <c r="U30" s="17">
        <v>4</v>
      </c>
      <c r="V30" s="18">
        <f t="shared" si="59"/>
        <v>307.68</v>
      </c>
      <c r="W30" s="17">
        <v>0</v>
      </c>
      <c r="X30" s="18">
        <f t="shared" si="60"/>
        <v>0</v>
      </c>
      <c r="Y30" s="17">
        <v>1</v>
      </c>
      <c r="Z30" s="18">
        <f t="shared" si="61"/>
        <v>43.43</v>
      </c>
      <c r="AA30" s="17">
        <v>1</v>
      </c>
      <c r="AB30" s="18">
        <f t="shared" si="62"/>
        <v>56.04</v>
      </c>
      <c r="AC30" s="17">
        <v>8</v>
      </c>
      <c r="AD30" s="18">
        <f t="shared" si="63"/>
        <v>276.88</v>
      </c>
      <c r="AE30" s="23">
        <f t="shared" si="42"/>
        <v>991.70999999999992</v>
      </c>
      <c r="AF30" s="24"/>
      <c r="AG30" s="24">
        <v>0</v>
      </c>
      <c r="AH30" s="25">
        <v>0</v>
      </c>
      <c r="AI30" s="21">
        <f>AG30*AH30</f>
        <v>0</v>
      </c>
      <c r="AJ30" s="22">
        <f>SUM(AE30,AI30)</f>
        <v>991.70999999999992</v>
      </c>
      <c r="AK30" s="22">
        <f t="shared" si="44"/>
        <v>991.70999999999992</v>
      </c>
    </row>
    <row r="31" spans="1:37" x14ac:dyDescent="0.25">
      <c r="A31" s="41" t="s">
        <v>15</v>
      </c>
      <c r="B31" s="22"/>
      <c r="C31" s="22"/>
      <c r="D31" s="22"/>
      <c r="E31" s="22"/>
      <c r="F31" s="22"/>
      <c r="G31" s="22"/>
      <c r="H31" s="42"/>
      <c r="I31" s="42"/>
      <c r="J31" s="40"/>
      <c r="K31" s="40"/>
      <c r="L31" s="43"/>
      <c r="M31" s="44"/>
      <c r="N31" s="45">
        <f>SUM(N26:N30)</f>
        <v>0</v>
      </c>
      <c r="O31" s="46"/>
      <c r="P31" s="46"/>
      <c r="Q31" s="46"/>
      <c r="R31" s="46"/>
      <c r="S31" s="46"/>
      <c r="T31" s="46"/>
      <c r="U31" s="46"/>
      <c r="V31" s="46"/>
      <c r="W31" s="46"/>
      <c r="X31" s="46"/>
      <c r="Y31" s="46"/>
      <c r="Z31" s="46"/>
      <c r="AA31" s="46"/>
      <c r="AB31" s="46"/>
      <c r="AC31" s="46"/>
      <c r="AD31" s="46"/>
      <c r="AE31" s="23"/>
      <c r="AF31" s="40"/>
      <c r="AG31" s="40"/>
      <c r="AH31" s="43"/>
      <c r="AI31" s="23"/>
      <c r="AJ31" s="47">
        <f>SUM(AJ26:AJ30)</f>
        <v>3424.4900000000002</v>
      </c>
      <c r="AK31" s="33">
        <f t="shared" si="44"/>
        <v>3424.4900000000002</v>
      </c>
    </row>
    <row r="32" spans="1:37" ht="31" x14ac:dyDescent="0.25">
      <c r="A32" s="89" t="s">
        <v>116</v>
      </c>
      <c r="B32" s="93"/>
      <c r="C32" s="93"/>
      <c r="D32" s="93"/>
      <c r="E32" s="93"/>
      <c r="F32" s="93"/>
      <c r="G32" s="93"/>
      <c r="H32" s="93"/>
      <c r="I32" s="93"/>
      <c r="J32" s="96"/>
      <c r="K32" s="96"/>
      <c r="L32" s="96"/>
      <c r="M32" s="97"/>
      <c r="N32" s="98"/>
      <c r="O32" s="90" t="s">
        <v>69</v>
      </c>
      <c r="P32" s="90" t="s">
        <v>7</v>
      </c>
      <c r="Q32" s="90" t="s">
        <v>69</v>
      </c>
      <c r="R32" s="90" t="s">
        <v>7</v>
      </c>
      <c r="S32" s="90" t="s">
        <v>69</v>
      </c>
      <c r="T32" s="90" t="s">
        <v>7</v>
      </c>
      <c r="U32" s="90" t="s">
        <v>69</v>
      </c>
      <c r="V32" s="90" t="s">
        <v>7</v>
      </c>
      <c r="W32" s="90" t="s">
        <v>69</v>
      </c>
      <c r="X32" s="90" t="s">
        <v>7</v>
      </c>
      <c r="Y32" s="90" t="s">
        <v>69</v>
      </c>
      <c r="Z32" s="90" t="s">
        <v>7</v>
      </c>
      <c r="AA32" s="90" t="s">
        <v>69</v>
      </c>
      <c r="AB32" s="90" t="s">
        <v>7</v>
      </c>
      <c r="AC32" s="90" t="s">
        <v>69</v>
      </c>
      <c r="AD32" s="90" t="s">
        <v>7</v>
      </c>
      <c r="AE32" s="100"/>
      <c r="AF32" s="102"/>
      <c r="AG32" s="102"/>
      <c r="AH32" s="102"/>
      <c r="AI32" s="103"/>
      <c r="AJ32" s="102"/>
      <c r="AK32" s="102"/>
    </row>
    <row r="33" spans="1:38" s="53" customFormat="1" x14ac:dyDescent="0.25">
      <c r="A33" s="16" t="s">
        <v>114</v>
      </c>
      <c r="B33" s="17">
        <v>0</v>
      </c>
      <c r="C33" s="18">
        <f>B33*$B$5</f>
        <v>0</v>
      </c>
      <c r="D33" s="17">
        <v>0</v>
      </c>
      <c r="E33" s="18">
        <f>D33*$D$5</f>
        <v>0</v>
      </c>
      <c r="F33" s="17">
        <v>0</v>
      </c>
      <c r="G33" s="18">
        <f>F33*$F$5</f>
        <v>0</v>
      </c>
      <c r="H33" s="17">
        <v>0</v>
      </c>
      <c r="I33" s="18">
        <f>H33*$H$5</f>
        <v>0</v>
      </c>
      <c r="J33" s="52"/>
      <c r="K33" s="19">
        <v>0</v>
      </c>
      <c r="L33" s="20">
        <v>0</v>
      </c>
      <c r="M33" s="21">
        <f t="shared" ref="M33:M37" si="64">K33*L33</f>
        <v>0</v>
      </c>
      <c r="N33" s="22">
        <f>SUM(C33,E33,G33,I33,M33)</f>
        <v>0</v>
      </c>
      <c r="O33" s="17">
        <v>0</v>
      </c>
      <c r="P33" s="18">
        <f>O33*$O$5</f>
        <v>0</v>
      </c>
      <c r="Q33" s="17">
        <v>0</v>
      </c>
      <c r="R33" s="18">
        <f>Q33*$O$5</f>
        <v>0</v>
      </c>
      <c r="S33" s="17">
        <v>1</v>
      </c>
      <c r="T33" s="18">
        <f>S33*$O$5</f>
        <v>76.92</v>
      </c>
      <c r="U33" s="17">
        <v>0</v>
      </c>
      <c r="V33" s="18">
        <f>U33*$O$5</f>
        <v>0</v>
      </c>
      <c r="W33" s="17">
        <v>0</v>
      </c>
      <c r="X33" s="18">
        <f>W33*$O$5</f>
        <v>0</v>
      </c>
      <c r="Y33" s="17">
        <v>0</v>
      </c>
      <c r="Z33" s="18">
        <f>Y33*$Y$5</f>
        <v>0</v>
      </c>
      <c r="AA33" s="17">
        <v>2</v>
      </c>
      <c r="AB33" s="18">
        <f>AA33*$AA$5</f>
        <v>112.08</v>
      </c>
      <c r="AC33" s="17">
        <v>8</v>
      </c>
      <c r="AD33" s="18">
        <f>AC33*$AC$5</f>
        <v>276.88</v>
      </c>
      <c r="AE33" s="23">
        <f>SUM(P33,R33,T33,V33,X33,Z33,AB33,AD33)</f>
        <v>465.88</v>
      </c>
      <c r="AF33" s="24"/>
      <c r="AG33" s="24">
        <v>0</v>
      </c>
      <c r="AH33" s="25">
        <v>0</v>
      </c>
      <c r="AI33" s="21">
        <f t="shared" ref="AI33:AI36" si="65">AG33*AH33</f>
        <v>0</v>
      </c>
      <c r="AJ33" s="22">
        <f>SUM(AE33,AI33)</f>
        <v>465.88</v>
      </c>
      <c r="AK33" s="22">
        <f t="shared" ref="AK33:AK38" si="66">SUM(N33,AJ33)</f>
        <v>465.88</v>
      </c>
      <c r="AL33" s="3"/>
    </row>
    <row r="34" spans="1:38" s="53" customFormat="1" x14ac:dyDescent="0.25">
      <c r="A34" s="16" t="s">
        <v>123</v>
      </c>
      <c r="B34" s="17"/>
      <c r="C34" s="18"/>
      <c r="D34" s="17"/>
      <c r="E34" s="18"/>
      <c r="F34" s="17"/>
      <c r="G34" s="18"/>
      <c r="H34" s="17"/>
      <c r="I34" s="18"/>
      <c r="J34" s="52"/>
      <c r="K34" s="19"/>
      <c r="L34" s="20"/>
      <c r="M34" s="21"/>
      <c r="N34" s="22"/>
      <c r="O34" s="17"/>
      <c r="P34" s="18"/>
      <c r="Q34" s="17"/>
      <c r="R34" s="18"/>
      <c r="S34" s="17"/>
      <c r="T34" s="18"/>
      <c r="U34" s="17"/>
      <c r="V34" s="18"/>
      <c r="W34" s="17"/>
      <c r="X34" s="18"/>
      <c r="Y34" s="17"/>
      <c r="Z34" s="18"/>
      <c r="AA34" s="17">
        <v>1</v>
      </c>
      <c r="AB34" s="18">
        <f>AA34*$AA$5</f>
        <v>56.04</v>
      </c>
      <c r="AC34" s="17">
        <v>6</v>
      </c>
      <c r="AD34" s="18">
        <f>AC34*$AC$5</f>
        <v>207.66</v>
      </c>
      <c r="AE34" s="23">
        <f t="shared" ref="AE34:AE37" si="67">SUM(P34,R34,T34,V34,X34,Z34,AB34,AD34)</f>
        <v>263.7</v>
      </c>
      <c r="AF34" s="24"/>
      <c r="AG34" s="24"/>
      <c r="AH34" s="25"/>
      <c r="AI34" s="21">
        <f t="shared" ref="AI34" si="68">AG34*AH34</f>
        <v>0</v>
      </c>
      <c r="AJ34" s="22">
        <f>SUM(AE34,AI34)</f>
        <v>263.7</v>
      </c>
      <c r="AK34" s="22">
        <f t="shared" si="66"/>
        <v>263.7</v>
      </c>
      <c r="AL34" s="3"/>
    </row>
    <row r="35" spans="1:38" s="53" customFormat="1" x14ac:dyDescent="0.25">
      <c r="A35" s="16" t="s">
        <v>124</v>
      </c>
      <c r="B35" s="17">
        <v>0</v>
      </c>
      <c r="C35" s="18">
        <f>B35*$B$5</f>
        <v>0</v>
      </c>
      <c r="D35" s="17">
        <v>0</v>
      </c>
      <c r="E35" s="18">
        <f>D35*$D$5</f>
        <v>0</v>
      </c>
      <c r="F35" s="17">
        <v>0</v>
      </c>
      <c r="G35" s="18">
        <f>F35*$F$5</f>
        <v>0</v>
      </c>
      <c r="H35" s="17">
        <v>0</v>
      </c>
      <c r="I35" s="18">
        <f>H35*$H$5</f>
        <v>0</v>
      </c>
      <c r="J35" s="52"/>
      <c r="K35" s="19">
        <v>0</v>
      </c>
      <c r="L35" s="20">
        <v>0</v>
      </c>
      <c r="M35" s="21">
        <f t="shared" ref="M35" si="69">K35*L35</f>
        <v>0</v>
      </c>
      <c r="N35" s="22">
        <f t="shared" ref="N35" si="70">SUM(C35,E35,G35,I35,M35)</f>
        <v>0</v>
      </c>
      <c r="O35" s="17">
        <v>0</v>
      </c>
      <c r="P35" s="18">
        <f t="shared" ref="P35" si="71">O35*$O$5</f>
        <v>0</v>
      </c>
      <c r="Q35" s="17">
        <v>0</v>
      </c>
      <c r="R35" s="18">
        <f t="shared" ref="R35" si="72">Q35*$O$5</f>
        <v>0</v>
      </c>
      <c r="S35" s="17">
        <v>1</v>
      </c>
      <c r="T35" s="18">
        <f t="shared" ref="T35" si="73">S35*$O$5</f>
        <v>76.92</v>
      </c>
      <c r="U35" s="17">
        <v>0</v>
      </c>
      <c r="V35" s="18">
        <f t="shared" ref="V35" si="74">U35*$O$5</f>
        <v>0</v>
      </c>
      <c r="W35" s="17">
        <v>0</v>
      </c>
      <c r="X35" s="18">
        <f t="shared" ref="X35" si="75">W35*$O$5</f>
        <v>0</v>
      </c>
      <c r="Y35" s="17">
        <v>0</v>
      </c>
      <c r="Z35" s="18">
        <f t="shared" ref="Z35" si="76">Y35*$Y$5</f>
        <v>0</v>
      </c>
      <c r="AA35" s="17">
        <v>1</v>
      </c>
      <c r="AB35" s="18">
        <f t="shared" ref="AB35" si="77">AA35*$AA$5</f>
        <v>56.04</v>
      </c>
      <c r="AC35" s="17">
        <v>10</v>
      </c>
      <c r="AD35" s="18">
        <f t="shared" ref="AD35" si="78">AC35*$AC$5</f>
        <v>346.1</v>
      </c>
      <c r="AE35" s="23">
        <f t="shared" si="67"/>
        <v>479.06000000000006</v>
      </c>
      <c r="AF35" s="24"/>
      <c r="AG35" s="24">
        <v>0</v>
      </c>
      <c r="AH35" s="25">
        <v>0</v>
      </c>
      <c r="AI35" s="21">
        <f t="shared" ref="AI35" si="79">AG35*AH35</f>
        <v>0</v>
      </c>
      <c r="AJ35" s="22">
        <f>SUM(AE35,AI35)</f>
        <v>479.06000000000006</v>
      </c>
      <c r="AK35" s="22">
        <f t="shared" si="66"/>
        <v>479.06000000000006</v>
      </c>
      <c r="AL35" s="3"/>
    </row>
    <row r="36" spans="1:38" s="53" customFormat="1" ht="31" x14ac:dyDescent="0.25">
      <c r="A36" s="16" t="s">
        <v>125</v>
      </c>
      <c r="B36" s="17">
        <v>0</v>
      </c>
      <c r="C36" s="18">
        <f>B36*$B$5</f>
        <v>0</v>
      </c>
      <c r="D36" s="17">
        <v>0</v>
      </c>
      <c r="E36" s="18">
        <f>D36*$D$5</f>
        <v>0</v>
      </c>
      <c r="F36" s="17">
        <v>0</v>
      </c>
      <c r="G36" s="18">
        <f>F36*$F$5</f>
        <v>0</v>
      </c>
      <c r="H36" s="17">
        <v>0</v>
      </c>
      <c r="I36" s="18">
        <f>H36*$H$5</f>
        <v>0</v>
      </c>
      <c r="J36" s="52"/>
      <c r="K36" s="19">
        <v>0</v>
      </c>
      <c r="L36" s="20">
        <v>0</v>
      </c>
      <c r="M36" s="21">
        <f t="shared" si="64"/>
        <v>0</v>
      </c>
      <c r="N36" s="22">
        <f t="shared" ref="N36:N37" si="80">SUM(C36,E36,G36,I36,M36)</f>
        <v>0</v>
      </c>
      <c r="O36" s="17">
        <v>0</v>
      </c>
      <c r="P36" s="18">
        <f t="shared" ref="P36:P37" si="81">O36*$O$5</f>
        <v>0</v>
      </c>
      <c r="Q36" s="17">
        <v>0</v>
      </c>
      <c r="R36" s="18">
        <f t="shared" ref="R36:R37" si="82">Q36*$O$5</f>
        <v>0</v>
      </c>
      <c r="S36" s="17">
        <v>1</v>
      </c>
      <c r="T36" s="18">
        <f t="shared" ref="T36:T37" si="83">S36*$O$5</f>
        <v>76.92</v>
      </c>
      <c r="U36" s="17">
        <v>1</v>
      </c>
      <c r="V36" s="18">
        <f t="shared" ref="V36:V37" si="84">U36*$O$5</f>
        <v>76.92</v>
      </c>
      <c r="W36" s="17">
        <v>0</v>
      </c>
      <c r="X36" s="18">
        <f t="shared" ref="X36:X37" si="85">W36*$O$5</f>
        <v>0</v>
      </c>
      <c r="Y36" s="17">
        <v>0</v>
      </c>
      <c r="Z36" s="18">
        <f t="shared" ref="Z36:Z37" si="86">Y36*$Y$5</f>
        <v>0</v>
      </c>
      <c r="AA36" s="17">
        <v>1</v>
      </c>
      <c r="AB36" s="18">
        <f t="shared" ref="AB36:AB37" si="87">AA36*$AA$5</f>
        <v>56.04</v>
      </c>
      <c r="AC36" s="17">
        <v>10</v>
      </c>
      <c r="AD36" s="18">
        <f t="shared" ref="AD36:AD37" si="88">AC36*$AC$5</f>
        <v>346.1</v>
      </c>
      <c r="AE36" s="23">
        <f t="shared" si="67"/>
        <v>555.98</v>
      </c>
      <c r="AF36" s="24"/>
      <c r="AG36" s="24">
        <v>0</v>
      </c>
      <c r="AH36" s="25">
        <v>0</v>
      </c>
      <c r="AI36" s="21">
        <f t="shared" si="65"/>
        <v>0</v>
      </c>
      <c r="AJ36" s="22">
        <f>SUM(AE36,AI36)</f>
        <v>555.98</v>
      </c>
      <c r="AK36" s="22">
        <f t="shared" si="66"/>
        <v>555.98</v>
      </c>
      <c r="AL36" s="3"/>
    </row>
    <row r="37" spans="1:38" s="53" customFormat="1" x14ac:dyDescent="0.25">
      <c r="A37" s="16" t="s">
        <v>115</v>
      </c>
      <c r="B37" s="17">
        <v>0</v>
      </c>
      <c r="C37" s="18">
        <f>B37*$B$5</f>
        <v>0</v>
      </c>
      <c r="D37" s="17">
        <v>0</v>
      </c>
      <c r="E37" s="18">
        <f>D37*$D$5</f>
        <v>0</v>
      </c>
      <c r="F37" s="17">
        <v>0</v>
      </c>
      <c r="G37" s="18">
        <f>F37*$F$5</f>
        <v>0</v>
      </c>
      <c r="H37" s="17">
        <v>0</v>
      </c>
      <c r="I37" s="18">
        <f>H37*$H$5</f>
        <v>0</v>
      </c>
      <c r="J37" s="52"/>
      <c r="K37" s="19">
        <v>0</v>
      </c>
      <c r="L37" s="20">
        <v>0</v>
      </c>
      <c r="M37" s="21">
        <f t="shared" si="64"/>
        <v>0</v>
      </c>
      <c r="N37" s="22">
        <f t="shared" si="80"/>
        <v>0</v>
      </c>
      <c r="O37" s="17">
        <v>2</v>
      </c>
      <c r="P37" s="18">
        <f t="shared" si="81"/>
        <v>153.84</v>
      </c>
      <c r="Q37" s="17">
        <v>3</v>
      </c>
      <c r="R37" s="18">
        <f t="shared" si="82"/>
        <v>230.76</v>
      </c>
      <c r="S37" s="17">
        <v>3</v>
      </c>
      <c r="T37" s="18">
        <f t="shared" si="83"/>
        <v>230.76</v>
      </c>
      <c r="U37" s="17">
        <v>6</v>
      </c>
      <c r="V37" s="18">
        <f t="shared" si="84"/>
        <v>461.52</v>
      </c>
      <c r="W37" s="17">
        <v>0</v>
      </c>
      <c r="X37" s="18">
        <f t="shared" si="85"/>
        <v>0</v>
      </c>
      <c r="Y37" s="17">
        <v>0</v>
      </c>
      <c r="Z37" s="18">
        <f t="shared" si="86"/>
        <v>0</v>
      </c>
      <c r="AA37" s="17">
        <v>3</v>
      </c>
      <c r="AB37" s="18">
        <f t="shared" si="87"/>
        <v>168.12</v>
      </c>
      <c r="AC37" s="17">
        <v>10</v>
      </c>
      <c r="AD37" s="18">
        <f t="shared" si="88"/>
        <v>346.1</v>
      </c>
      <c r="AE37" s="23">
        <f t="shared" si="67"/>
        <v>1591.1</v>
      </c>
      <c r="AF37" s="24"/>
      <c r="AG37" s="24">
        <v>0</v>
      </c>
      <c r="AH37" s="25">
        <v>0</v>
      </c>
      <c r="AI37" s="21">
        <f>AG37*AH37</f>
        <v>0</v>
      </c>
      <c r="AJ37" s="22">
        <f>SUM(AE37,AI37)</f>
        <v>1591.1</v>
      </c>
      <c r="AK37" s="22">
        <f t="shared" si="66"/>
        <v>1591.1</v>
      </c>
      <c r="AL37" s="3"/>
    </row>
    <row r="38" spans="1:38" x14ac:dyDescent="0.25">
      <c r="A38" s="41" t="s">
        <v>16</v>
      </c>
      <c r="B38" s="22"/>
      <c r="C38" s="22"/>
      <c r="D38" s="22"/>
      <c r="E38" s="22"/>
      <c r="F38" s="22"/>
      <c r="G38" s="22"/>
      <c r="H38" s="42"/>
      <c r="I38" s="42"/>
      <c r="J38" s="40"/>
      <c r="K38" s="40"/>
      <c r="L38" s="43"/>
      <c r="M38" s="44"/>
      <c r="N38" s="54">
        <f>SUM(N33:N37)</f>
        <v>0</v>
      </c>
      <c r="O38" s="46"/>
      <c r="P38" s="46"/>
      <c r="Q38" s="46"/>
      <c r="R38" s="46"/>
      <c r="S38" s="46"/>
      <c r="T38" s="46"/>
      <c r="U38" s="46"/>
      <c r="V38" s="46"/>
      <c r="W38" s="46"/>
      <c r="X38" s="46"/>
      <c r="Y38" s="46"/>
      <c r="Z38" s="46"/>
      <c r="AA38" s="46"/>
      <c r="AB38" s="46"/>
      <c r="AC38" s="46"/>
      <c r="AD38" s="46"/>
      <c r="AE38" s="23"/>
      <c r="AF38" s="40"/>
      <c r="AG38" s="40"/>
      <c r="AH38" s="43"/>
      <c r="AI38" s="23"/>
      <c r="AJ38" s="47">
        <f>SUM(AJ33:AJ37)</f>
        <v>3355.72</v>
      </c>
      <c r="AK38" s="33">
        <f t="shared" si="66"/>
        <v>3355.72</v>
      </c>
    </row>
    <row r="39" spans="1:38" ht="46.5" x14ac:dyDescent="0.25">
      <c r="A39" s="89" t="s">
        <v>121</v>
      </c>
      <c r="B39" s="93"/>
      <c r="C39" s="93"/>
      <c r="D39" s="93"/>
      <c r="E39" s="93"/>
      <c r="F39" s="93"/>
      <c r="G39" s="93"/>
      <c r="H39" s="93"/>
      <c r="I39" s="93"/>
      <c r="J39" s="96"/>
      <c r="K39" s="96"/>
      <c r="L39" s="96"/>
      <c r="M39" s="97"/>
      <c r="N39" s="98"/>
      <c r="O39" s="90" t="s">
        <v>69</v>
      </c>
      <c r="P39" s="90" t="s">
        <v>7</v>
      </c>
      <c r="Q39" s="90" t="s">
        <v>69</v>
      </c>
      <c r="R39" s="90" t="s">
        <v>7</v>
      </c>
      <c r="S39" s="90" t="s">
        <v>69</v>
      </c>
      <c r="T39" s="90" t="s">
        <v>7</v>
      </c>
      <c r="U39" s="90" t="s">
        <v>69</v>
      </c>
      <c r="V39" s="90" t="s">
        <v>7</v>
      </c>
      <c r="W39" s="90" t="s">
        <v>69</v>
      </c>
      <c r="X39" s="90" t="s">
        <v>7</v>
      </c>
      <c r="Y39" s="90" t="s">
        <v>69</v>
      </c>
      <c r="Z39" s="90" t="s">
        <v>7</v>
      </c>
      <c r="AA39" s="90" t="s">
        <v>69</v>
      </c>
      <c r="AB39" s="90" t="s">
        <v>7</v>
      </c>
      <c r="AC39" s="90" t="s">
        <v>69</v>
      </c>
      <c r="AD39" s="90" t="s">
        <v>7</v>
      </c>
      <c r="AE39" s="100"/>
      <c r="AF39" s="102"/>
      <c r="AG39" s="102"/>
      <c r="AH39" s="102"/>
      <c r="AI39" s="103"/>
      <c r="AJ39" s="102"/>
      <c r="AK39" s="102"/>
    </row>
    <row r="40" spans="1:38" x14ac:dyDescent="0.25">
      <c r="A40" s="16" t="s">
        <v>117</v>
      </c>
      <c r="B40" s="17">
        <v>0</v>
      </c>
      <c r="C40" s="18">
        <f>B40*$B$5</f>
        <v>0</v>
      </c>
      <c r="D40" s="17">
        <v>0</v>
      </c>
      <c r="E40" s="18">
        <f>D40*$D$5</f>
        <v>0</v>
      </c>
      <c r="F40" s="17">
        <v>0</v>
      </c>
      <c r="G40" s="18">
        <f>F40*$F$5</f>
        <v>0</v>
      </c>
      <c r="H40" s="17">
        <v>0</v>
      </c>
      <c r="I40" s="18">
        <f>H40*$H$5</f>
        <v>0</v>
      </c>
      <c r="J40" s="24"/>
      <c r="K40" s="19">
        <v>0</v>
      </c>
      <c r="L40" s="20">
        <v>0</v>
      </c>
      <c r="M40" s="21">
        <f t="shared" ref="M40:M43" si="89">K40*L40</f>
        <v>0</v>
      </c>
      <c r="N40" s="22">
        <f>SUM(C40,E40,G40,I40,M40)</f>
        <v>0</v>
      </c>
      <c r="O40" s="17">
        <v>0</v>
      </c>
      <c r="P40" s="18">
        <f>O40*$O$5</f>
        <v>0</v>
      </c>
      <c r="Q40" s="17">
        <v>0</v>
      </c>
      <c r="R40" s="18">
        <f>Q40*$O$5</f>
        <v>0</v>
      </c>
      <c r="S40" s="17">
        <v>0</v>
      </c>
      <c r="T40" s="18">
        <f>S40*$O$5</f>
        <v>0</v>
      </c>
      <c r="U40" s="17">
        <v>0</v>
      </c>
      <c r="V40" s="18">
        <f>U40*$O$5</f>
        <v>0</v>
      </c>
      <c r="W40" s="17">
        <v>0</v>
      </c>
      <c r="X40" s="18">
        <f>W40*$O$5</f>
        <v>0</v>
      </c>
      <c r="Y40" s="17">
        <v>0</v>
      </c>
      <c r="Z40" s="18">
        <f>Y40*$Y$5</f>
        <v>0</v>
      </c>
      <c r="AA40" s="17">
        <v>0</v>
      </c>
      <c r="AB40" s="18">
        <f>AA40*$AA$5</f>
        <v>0</v>
      </c>
      <c r="AC40" s="17">
        <v>2</v>
      </c>
      <c r="AD40" s="18">
        <f>AC40*$AC$5</f>
        <v>69.22</v>
      </c>
      <c r="AE40" s="23">
        <f t="shared" ref="AE40:AE43" si="90">SUM(P40,R40,T40,V40,X40,Z40,AB40,AD40)</f>
        <v>69.22</v>
      </c>
      <c r="AF40" s="24"/>
      <c r="AG40" s="24">
        <v>0</v>
      </c>
      <c r="AH40" s="25">
        <v>0</v>
      </c>
      <c r="AI40" s="21">
        <f t="shared" ref="AI40:AI42" si="91">AG40*AH40</f>
        <v>0</v>
      </c>
      <c r="AJ40" s="22">
        <f>SUM(AE40,AI40)</f>
        <v>69.22</v>
      </c>
      <c r="AK40" s="22">
        <f>SUM(N40,AJ40)</f>
        <v>69.22</v>
      </c>
    </row>
    <row r="41" spans="1:38" x14ac:dyDescent="0.25">
      <c r="A41" s="16" t="s">
        <v>118</v>
      </c>
      <c r="B41" s="17">
        <v>0</v>
      </c>
      <c r="C41" s="18">
        <f>B41*$B$5</f>
        <v>0</v>
      </c>
      <c r="D41" s="17">
        <v>0</v>
      </c>
      <c r="E41" s="18">
        <f>D41*$D$5</f>
        <v>0</v>
      </c>
      <c r="F41" s="17">
        <v>0</v>
      </c>
      <c r="G41" s="18">
        <f>F41*$F$5</f>
        <v>0</v>
      </c>
      <c r="H41" s="17">
        <v>0</v>
      </c>
      <c r="I41" s="18">
        <f>H41*$H$5</f>
        <v>0</v>
      </c>
      <c r="J41" s="17"/>
      <c r="K41" s="19">
        <v>0</v>
      </c>
      <c r="L41" s="20">
        <v>0</v>
      </c>
      <c r="M41" s="21">
        <f t="shared" ref="M41" si="92">K41*L41</f>
        <v>0</v>
      </c>
      <c r="N41" s="22">
        <f t="shared" ref="N41" si="93">SUM(C41,E41,G41,I41,M41)</f>
        <v>0</v>
      </c>
      <c r="O41" s="17">
        <v>0</v>
      </c>
      <c r="P41" s="18">
        <f t="shared" ref="P41" si="94">O41*$O$5</f>
        <v>0</v>
      </c>
      <c r="Q41" s="17">
        <v>0</v>
      </c>
      <c r="R41" s="18">
        <f t="shared" ref="R41" si="95">Q41*$O$5</f>
        <v>0</v>
      </c>
      <c r="S41" s="17">
        <v>0</v>
      </c>
      <c r="T41" s="18">
        <f t="shared" ref="T41" si="96">S41*$O$5</f>
        <v>0</v>
      </c>
      <c r="U41" s="17">
        <v>0</v>
      </c>
      <c r="V41" s="18">
        <f t="shared" ref="V41" si="97">U41*$O$5</f>
        <v>0</v>
      </c>
      <c r="W41" s="17">
        <v>0</v>
      </c>
      <c r="X41" s="18">
        <f t="shared" ref="X41" si="98">W41*$O$5</f>
        <v>0</v>
      </c>
      <c r="Y41" s="17">
        <v>0</v>
      </c>
      <c r="Z41" s="18">
        <f t="shared" ref="Z41" si="99">Y41*$Y$5</f>
        <v>0</v>
      </c>
      <c r="AA41" s="17">
        <v>0</v>
      </c>
      <c r="AB41" s="18">
        <f t="shared" ref="AB41" si="100">AA41*$AA$5</f>
        <v>0</v>
      </c>
      <c r="AC41" s="17">
        <v>2</v>
      </c>
      <c r="AD41" s="18">
        <f t="shared" ref="AD41" si="101">AC41*$AC$5</f>
        <v>69.22</v>
      </c>
      <c r="AE41" s="23">
        <f t="shared" si="90"/>
        <v>69.22</v>
      </c>
      <c r="AF41" s="24"/>
      <c r="AG41" s="24">
        <v>0</v>
      </c>
      <c r="AH41" s="25">
        <v>0</v>
      </c>
      <c r="AI41" s="21">
        <f t="shared" ref="AI41" si="102">AG41*AH41</f>
        <v>0</v>
      </c>
      <c r="AJ41" s="22">
        <f>SUM(AE41,AI41)</f>
        <v>69.22</v>
      </c>
      <c r="AK41" s="22">
        <f>SUM(N41,AJ41)</f>
        <v>69.22</v>
      </c>
    </row>
    <row r="42" spans="1:38" ht="31" x14ac:dyDescent="0.25">
      <c r="A42" s="16" t="s">
        <v>119</v>
      </c>
      <c r="B42" s="17">
        <v>0</v>
      </c>
      <c r="C42" s="18">
        <f>B42*$B$5</f>
        <v>0</v>
      </c>
      <c r="D42" s="17">
        <v>0</v>
      </c>
      <c r="E42" s="18">
        <f>D42*$D$5</f>
        <v>0</v>
      </c>
      <c r="F42" s="17">
        <v>0</v>
      </c>
      <c r="G42" s="18">
        <f>F42*$F$5</f>
        <v>0</v>
      </c>
      <c r="H42" s="17">
        <v>0</v>
      </c>
      <c r="I42" s="18">
        <f>H42*$H$5</f>
        <v>0</v>
      </c>
      <c r="J42" s="17"/>
      <c r="K42" s="19">
        <v>0</v>
      </c>
      <c r="L42" s="20">
        <v>0</v>
      </c>
      <c r="M42" s="21">
        <f t="shared" si="89"/>
        <v>0</v>
      </c>
      <c r="N42" s="22">
        <f t="shared" ref="N42:N43" si="103">SUM(C42,E42,G42,I42,M42)</f>
        <v>0</v>
      </c>
      <c r="O42" s="17">
        <v>0</v>
      </c>
      <c r="P42" s="18">
        <f t="shared" ref="P42:P43" si="104">O42*$O$5</f>
        <v>0</v>
      </c>
      <c r="Q42" s="17">
        <v>1</v>
      </c>
      <c r="R42" s="18">
        <f t="shared" ref="R42:R43" si="105">Q42*$O$5</f>
        <v>76.92</v>
      </c>
      <c r="S42" s="17">
        <v>0</v>
      </c>
      <c r="T42" s="18">
        <f t="shared" ref="T42:T43" si="106">S42*$O$5</f>
        <v>0</v>
      </c>
      <c r="U42" s="17">
        <v>1</v>
      </c>
      <c r="V42" s="18">
        <f t="shared" ref="V42:V43" si="107">U42*$O$5</f>
        <v>76.92</v>
      </c>
      <c r="W42" s="17">
        <v>0</v>
      </c>
      <c r="X42" s="18">
        <f t="shared" ref="X42:X43" si="108">W42*$O$5</f>
        <v>0</v>
      </c>
      <c r="Y42" s="17">
        <v>0</v>
      </c>
      <c r="Z42" s="18">
        <f t="shared" ref="Z42:Z43" si="109">Y42*$Y$5</f>
        <v>0</v>
      </c>
      <c r="AA42" s="17">
        <v>1</v>
      </c>
      <c r="AB42" s="18">
        <f t="shared" ref="AB42:AB43" si="110">AA42*$AA$5</f>
        <v>56.04</v>
      </c>
      <c r="AC42" s="17">
        <v>4</v>
      </c>
      <c r="AD42" s="18">
        <f t="shared" ref="AD42:AD43" si="111">AC42*$AC$5</f>
        <v>138.44</v>
      </c>
      <c r="AE42" s="23">
        <f t="shared" si="90"/>
        <v>348.32</v>
      </c>
      <c r="AF42" s="24"/>
      <c r="AG42" s="24">
        <v>0</v>
      </c>
      <c r="AH42" s="25">
        <v>0</v>
      </c>
      <c r="AI42" s="21">
        <f t="shared" si="91"/>
        <v>0</v>
      </c>
      <c r="AJ42" s="22">
        <f>SUM(AE42,AI42)</f>
        <v>348.32</v>
      </c>
      <c r="AK42" s="22">
        <f>SUM(N42,AJ42)</f>
        <v>348.32</v>
      </c>
    </row>
    <row r="43" spans="1:38" x14ac:dyDescent="0.25">
      <c r="A43" s="16" t="s">
        <v>120</v>
      </c>
      <c r="B43" s="17">
        <v>0</v>
      </c>
      <c r="C43" s="18">
        <f>B43*$B$5</f>
        <v>0</v>
      </c>
      <c r="D43" s="17">
        <v>0</v>
      </c>
      <c r="E43" s="18">
        <f>D43*$D$5</f>
        <v>0</v>
      </c>
      <c r="F43" s="17">
        <v>0</v>
      </c>
      <c r="G43" s="18">
        <f>F43*$F$5</f>
        <v>0</v>
      </c>
      <c r="H43" s="17">
        <v>0</v>
      </c>
      <c r="I43" s="18">
        <f>H43*$H$5</f>
        <v>0</v>
      </c>
      <c r="J43" s="17"/>
      <c r="K43" s="19">
        <v>0</v>
      </c>
      <c r="L43" s="20">
        <v>0</v>
      </c>
      <c r="M43" s="21">
        <f t="shared" si="89"/>
        <v>0</v>
      </c>
      <c r="N43" s="22">
        <f t="shared" si="103"/>
        <v>0</v>
      </c>
      <c r="O43" s="17">
        <v>1</v>
      </c>
      <c r="P43" s="18">
        <f t="shared" si="104"/>
        <v>76.92</v>
      </c>
      <c r="Q43" s="17">
        <v>2</v>
      </c>
      <c r="R43" s="18">
        <f t="shared" si="105"/>
        <v>153.84</v>
      </c>
      <c r="S43" s="17">
        <v>1</v>
      </c>
      <c r="T43" s="18">
        <f t="shared" si="106"/>
        <v>76.92</v>
      </c>
      <c r="U43" s="17">
        <v>2</v>
      </c>
      <c r="V43" s="18">
        <f t="shared" si="107"/>
        <v>153.84</v>
      </c>
      <c r="W43" s="17">
        <v>0</v>
      </c>
      <c r="X43" s="18">
        <f t="shared" si="108"/>
        <v>0</v>
      </c>
      <c r="Y43" s="17">
        <v>2</v>
      </c>
      <c r="Z43" s="18">
        <f t="shared" si="109"/>
        <v>86.86</v>
      </c>
      <c r="AA43" s="17">
        <v>1</v>
      </c>
      <c r="AB43" s="18">
        <f t="shared" si="110"/>
        <v>56.04</v>
      </c>
      <c r="AC43" s="17">
        <v>4</v>
      </c>
      <c r="AD43" s="18">
        <f t="shared" si="111"/>
        <v>138.44</v>
      </c>
      <c r="AE43" s="23">
        <f t="shared" si="90"/>
        <v>742.8599999999999</v>
      </c>
      <c r="AF43" s="24"/>
      <c r="AG43" s="24">
        <v>0</v>
      </c>
      <c r="AH43" s="25">
        <v>0</v>
      </c>
      <c r="AI43" s="21">
        <f>AG43*AH43</f>
        <v>0</v>
      </c>
      <c r="AJ43" s="22">
        <f>SUM(AE43,AI43)</f>
        <v>742.8599999999999</v>
      </c>
      <c r="AK43" s="22">
        <f>SUM(N43,AJ43)</f>
        <v>742.8599999999999</v>
      </c>
    </row>
    <row r="44" spans="1:38" x14ac:dyDescent="0.25">
      <c r="A44" s="37" t="s">
        <v>17</v>
      </c>
      <c r="B44" s="22"/>
      <c r="C44" s="22"/>
      <c r="D44" s="22"/>
      <c r="E44" s="22"/>
      <c r="F44" s="22"/>
      <c r="G44" s="22"/>
      <c r="H44" s="22"/>
      <c r="I44" s="42"/>
      <c r="J44" s="40"/>
      <c r="K44" s="40"/>
      <c r="L44" s="43"/>
      <c r="M44" s="55"/>
      <c r="N44" s="29">
        <f>SUM(N40:N43)</f>
        <v>0</v>
      </c>
      <c r="O44" s="46"/>
      <c r="P44" s="46"/>
      <c r="Q44" s="46"/>
      <c r="R44" s="46"/>
      <c r="S44" s="46"/>
      <c r="T44" s="46"/>
      <c r="U44" s="46"/>
      <c r="V44" s="46"/>
      <c r="W44" s="46"/>
      <c r="X44" s="46"/>
      <c r="Y44" s="46"/>
      <c r="Z44" s="46"/>
      <c r="AA44" s="46"/>
      <c r="AB44" s="46"/>
      <c r="AC44" s="46"/>
      <c r="AD44" s="46"/>
      <c r="AE44" s="23"/>
      <c r="AF44" s="40"/>
      <c r="AG44" s="40"/>
      <c r="AH44" s="43"/>
      <c r="AI44" s="23"/>
      <c r="AJ44" s="47">
        <f>SUM(AJ40:AJ43)</f>
        <v>1229.6199999999999</v>
      </c>
      <c r="AK44" s="33">
        <f>SUM(N44,AJ44)</f>
        <v>1229.6199999999999</v>
      </c>
    </row>
    <row r="45" spans="1:38" ht="31" x14ac:dyDescent="0.25">
      <c r="A45" s="89" t="s">
        <v>122</v>
      </c>
      <c r="B45" s="38"/>
      <c r="C45" s="38"/>
      <c r="D45" s="38"/>
      <c r="E45" s="38"/>
      <c r="F45" s="38"/>
      <c r="G45" s="38"/>
      <c r="H45" s="38"/>
      <c r="I45" s="38"/>
      <c r="J45" s="49"/>
      <c r="K45" s="49"/>
      <c r="L45" s="49"/>
      <c r="M45" s="50"/>
      <c r="N45" s="51"/>
      <c r="O45" s="90" t="s">
        <v>69</v>
      </c>
      <c r="P45" s="90" t="s">
        <v>7</v>
      </c>
      <c r="Q45" s="90" t="s">
        <v>69</v>
      </c>
      <c r="R45" s="90" t="s">
        <v>7</v>
      </c>
      <c r="S45" s="90" t="s">
        <v>69</v>
      </c>
      <c r="T45" s="90" t="s">
        <v>7</v>
      </c>
      <c r="U45" s="90" t="s">
        <v>69</v>
      </c>
      <c r="V45" s="90" t="s">
        <v>7</v>
      </c>
      <c r="W45" s="90" t="s">
        <v>69</v>
      </c>
      <c r="X45" s="90" t="s">
        <v>7</v>
      </c>
      <c r="Y45" s="90" t="s">
        <v>69</v>
      </c>
      <c r="Z45" s="90" t="s">
        <v>7</v>
      </c>
      <c r="AA45" s="90" t="s">
        <v>69</v>
      </c>
      <c r="AB45" s="90" t="s">
        <v>7</v>
      </c>
      <c r="AC45" s="90" t="s">
        <v>69</v>
      </c>
      <c r="AD45" s="90" t="s">
        <v>7</v>
      </c>
      <c r="AE45" s="100"/>
      <c r="AF45" s="102"/>
      <c r="AG45" s="102"/>
      <c r="AH45" s="102"/>
      <c r="AI45" s="103"/>
      <c r="AJ45" s="102"/>
      <c r="AK45" s="102"/>
    </row>
    <row r="46" spans="1:38" x14ac:dyDescent="0.25">
      <c r="A46" s="16" t="s">
        <v>128</v>
      </c>
      <c r="B46" s="17">
        <v>0</v>
      </c>
      <c r="C46" s="18">
        <f>B46*$B$5</f>
        <v>0</v>
      </c>
      <c r="D46" s="17">
        <v>0</v>
      </c>
      <c r="E46" s="18">
        <f>D46*$D$5</f>
        <v>0</v>
      </c>
      <c r="F46" s="17">
        <v>0</v>
      </c>
      <c r="G46" s="18">
        <f>F46*$F$5</f>
        <v>0</v>
      </c>
      <c r="H46" s="17">
        <v>0</v>
      </c>
      <c r="I46" s="18">
        <f>H46*$H$5</f>
        <v>0</v>
      </c>
      <c r="J46" s="24"/>
      <c r="K46" s="19">
        <v>0</v>
      </c>
      <c r="L46" s="20">
        <v>0</v>
      </c>
      <c r="M46" s="21">
        <f t="shared" ref="M46:M51" si="112">K46*L46</f>
        <v>0</v>
      </c>
      <c r="N46" s="22">
        <f>SUM(C46,E46,G46,I46,M46)</f>
        <v>0</v>
      </c>
      <c r="O46" s="17">
        <v>0</v>
      </c>
      <c r="P46" s="18">
        <f>O46*$O$5</f>
        <v>0</v>
      </c>
      <c r="Q46" s="17">
        <v>0</v>
      </c>
      <c r="R46" s="18">
        <f>Q46*$O$5</f>
        <v>0</v>
      </c>
      <c r="S46" s="17">
        <v>0</v>
      </c>
      <c r="T46" s="18">
        <f>S46*$O$5</f>
        <v>0</v>
      </c>
      <c r="U46" s="17">
        <v>0</v>
      </c>
      <c r="V46" s="18">
        <f>U46*$O$5</f>
        <v>0</v>
      </c>
      <c r="W46" s="17">
        <v>4</v>
      </c>
      <c r="X46" s="18">
        <f>W46*$O$5</f>
        <v>307.68</v>
      </c>
      <c r="Y46" s="17">
        <v>0</v>
      </c>
      <c r="Z46" s="18">
        <f>Y46*$Y$5</f>
        <v>0</v>
      </c>
      <c r="AA46" s="17">
        <v>0</v>
      </c>
      <c r="AB46" s="18">
        <f>AA46*$AA$5</f>
        <v>0</v>
      </c>
      <c r="AC46" s="17">
        <v>2</v>
      </c>
      <c r="AD46" s="18">
        <f>AC46*$AC$5</f>
        <v>69.22</v>
      </c>
      <c r="AE46" s="23">
        <f t="shared" ref="AE46:AE51" si="113">SUM(P46,R46,T46,V46,X46,Z46,AB46,AD46)</f>
        <v>376.9</v>
      </c>
      <c r="AF46" s="24"/>
      <c r="AG46" s="24">
        <v>0</v>
      </c>
      <c r="AH46" s="25">
        <v>0</v>
      </c>
      <c r="AI46" s="21">
        <f t="shared" ref="AI46:AI51" si="114">AG46*AH46</f>
        <v>0</v>
      </c>
      <c r="AJ46" s="22">
        <f>SUM(AE46,AI46)</f>
        <v>376.9</v>
      </c>
      <c r="AK46" s="22">
        <f>SUM(N46,AJ46)</f>
        <v>376.9</v>
      </c>
    </row>
    <row r="47" spans="1:38" hidden="1" x14ac:dyDescent="0.25">
      <c r="A47" s="16"/>
      <c r="B47" s="17"/>
      <c r="C47" s="18"/>
      <c r="D47" s="17"/>
      <c r="E47" s="18"/>
      <c r="F47" s="17"/>
      <c r="G47" s="18"/>
      <c r="H47" s="17"/>
      <c r="I47" s="18"/>
      <c r="J47" s="24"/>
      <c r="K47" s="19"/>
      <c r="L47" s="20"/>
      <c r="M47" s="21"/>
      <c r="N47" s="22"/>
      <c r="O47" s="17"/>
      <c r="P47" s="18"/>
      <c r="Q47" s="17"/>
      <c r="R47" s="18"/>
      <c r="S47" s="17"/>
      <c r="T47" s="18"/>
      <c r="U47" s="17"/>
      <c r="V47" s="18"/>
      <c r="W47" s="17"/>
      <c r="X47" s="18"/>
      <c r="Y47" s="17"/>
      <c r="Z47" s="18"/>
      <c r="AA47" s="17"/>
      <c r="AB47" s="18"/>
      <c r="AC47" s="17"/>
      <c r="AD47" s="18"/>
      <c r="AE47" s="23"/>
      <c r="AF47" s="24"/>
      <c r="AG47" s="24"/>
      <c r="AH47" s="25"/>
      <c r="AI47" s="21"/>
      <c r="AJ47" s="22"/>
      <c r="AK47" s="22"/>
    </row>
    <row r="48" spans="1:38" hidden="1" x14ac:dyDescent="0.25">
      <c r="A48" s="16"/>
      <c r="B48" s="17"/>
      <c r="C48" s="18"/>
      <c r="D48" s="17"/>
      <c r="E48" s="18"/>
      <c r="F48" s="17"/>
      <c r="G48" s="18"/>
      <c r="H48" s="17"/>
      <c r="I48" s="18"/>
      <c r="J48" s="24"/>
      <c r="K48" s="19"/>
      <c r="L48" s="20"/>
      <c r="M48" s="21"/>
      <c r="N48" s="22"/>
      <c r="O48" s="17"/>
      <c r="P48" s="18"/>
      <c r="Q48" s="17"/>
      <c r="R48" s="18"/>
      <c r="S48" s="17"/>
      <c r="T48" s="18"/>
      <c r="U48" s="17"/>
      <c r="V48" s="18"/>
      <c r="W48" s="17"/>
      <c r="X48" s="18"/>
      <c r="Y48" s="17"/>
      <c r="Z48" s="18"/>
      <c r="AA48" s="17"/>
      <c r="AB48" s="18"/>
      <c r="AC48" s="17"/>
      <c r="AD48" s="18"/>
      <c r="AE48" s="23"/>
      <c r="AF48" s="24"/>
      <c r="AG48" s="24"/>
      <c r="AH48" s="25"/>
      <c r="AI48" s="21"/>
      <c r="AJ48" s="22"/>
      <c r="AK48" s="22"/>
    </row>
    <row r="49" spans="1:38" x14ac:dyDescent="0.25">
      <c r="A49" s="16" t="s">
        <v>127</v>
      </c>
      <c r="B49" s="17">
        <v>0</v>
      </c>
      <c r="C49" s="18">
        <f>B49*$B$5</f>
        <v>0</v>
      </c>
      <c r="D49" s="17">
        <v>0</v>
      </c>
      <c r="E49" s="18">
        <f>D49*$D$5</f>
        <v>0</v>
      </c>
      <c r="F49" s="17">
        <v>0</v>
      </c>
      <c r="G49" s="18">
        <f>F49*$F$5</f>
        <v>0</v>
      </c>
      <c r="H49" s="17">
        <v>0</v>
      </c>
      <c r="I49" s="18">
        <f>H49*$H$5</f>
        <v>0</v>
      </c>
      <c r="J49" s="17"/>
      <c r="K49" s="19">
        <v>0</v>
      </c>
      <c r="L49" s="20">
        <v>0</v>
      </c>
      <c r="M49" s="21">
        <f t="shared" si="112"/>
        <v>0</v>
      </c>
      <c r="N49" s="22">
        <f t="shared" ref="N49:N51" si="115">SUM(C49,E49,G49,I49,M49)</f>
        <v>0</v>
      </c>
      <c r="O49" s="17">
        <v>0</v>
      </c>
      <c r="P49" s="18">
        <f t="shared" ref="P49:P51" si="116">O49*$O$5</f>
        <v>0</v>
      </c>
      <c r="Q49" s="17">
        <v>0</v>
      </c>
      <c r="R49" s="18">
        <f t="shared" ref="R49:R51" si="117">Q49*$O$5</f>
        <v>0</v>
      </c>
      <c r="S49" s="17">
        <v>0</v>
      </c>
      <c r="T49" s="18">
        <f t="shared" ref="T49:T51" si="118">S49*$O$5</f>
        <v>0</v>
      </c>
      <c r="U49" s="17">
        <v>0</v>
      </c>
      <c r="V49" s="18">
        <f t="shared" ref="V49:V51" si="119">U49*$O$5</f>
        <v>0</v>
      </c>
      <c r="W49" s="17">
        <v>1</v>
      </c>
      <c r="X49" s="18">
        <f t="shared" ref="X49:X51" si="120">W49*$O$5</f>
        <v>76.92</v>
      </c>
      <c r="Y49" s="17">
        <v>0</v>
      </c>
      <c r="Z49" s="18">
        <f t="shared" ref="Z49:Z51" si="121">Y49*$Y$5</f>
        <v>0</v>
      </c>
      <c r="AA49" s="17">
        <v>0</v>
      </c>
      <c r="AB49" s="18">
        <f t="shared" ref="AB49:AB51" si="122">AA49*$AA$5</f>
        <v>0</v>
      </c>
      <c r="AC49" s="17">
        <v>2</v>
      </c>
      <c r="AD49" s="18">
        <f t="shared" ref="AD49:AD51" si="123">AC49*$AC$5</f>
        <v>69.22</v>
      </c>
      <c r="AE49" s="23">
        <f t="shared" si="113"/>
        <v>146.13999999999999</v>
      </c>
      <c r="AF49" s="24"/>
      <c r="AG49" s="24">
        <v>0</v>
      </c>
      <c r="AH49" s="25">
        <v>0</v>
      </c>
      <c r="AI49" s="21">
        <f t="shared" si="114"/>
        <v>0</v>
      </c>
      <c r="AJ49" s="22">
        <f>SUM(AE49,AI49)</f>
        <v>146.13999999999999</v>
      </c>
      <c r="AK49" s="22">
        <f>SUM(N49,AJ49)</f>
        <v>146.13999999999999</v>
      </c>
    </row>
    <row r="50" spans="1:38" x14ac:dyDescent="0.25">
      <c r="A50" s="16" t="s">
        <v>129</v>
      </c>
      <c r="B50" s="17">
        <v>0</v>
      </c>
      <c r="C50" s="18">
        <f>B50*$B$5</f>
        <v>0</v>
      </c>
      <c r="D50" s="17">
        <v>0</v>
      </c>
      <c r="E50" s="18">
        <f>D50*$D$5</f>
        <v>0</v>
      </c>
      <c r="F50" s="17">
        <v>0</v>
      </c>
      <c r="G50" s="18">
        <f>F50*$F$5</f>
        <v>0</v>
      </c>
      <c r="H50" s="17">
        <v>0</v>
      </c>
      <c r="I50" s="18">
        <f>H50*$H$5</f>
        <v>0</v>
      </c>
      <c r="J50" s="17"/>
      <c r="K50" s="19">
        <v>0</v>
      </c>
      <c r="L50" s="20">
        <v>0</v>
      </c>
      <c r="M50" s="21">
        <f t="shared" si="112"/>
        <v>0</v>
      </c>
      <c r="N50" s="22">
        <f t="shared" si="115"/>
        <v>0</v>
      </c>
      <c r="O50" s="17">
        <v>0</v>
      </c>
      <c r="P50" s="18">
        <f t="shared" si="116"/>
        <v>0</v>
      </c>
      <c r="Q50" s="17">
        <v>0</v>
      </c>
      <c r="R50" s="18">
        <f t="shared" si="117"/>
        <v>0</v>
      </c>
      <c r="S50" s="17">
        <v>0</v>
      </c>
      <c r="T50" s="18">
        <f t="shared" si="118"/>
        <v>0</v>
      </c>
      <c r="U50" s="17">
        <v>1</v>
      </c>
      <c r="V50" s="18">
        <f t="shared" si="119"/>
        <v>76.92</v>
      </c>
      <c r="W50" s="17">
        <v>2</v>
      </c>
      <c r="X50" s="18">
        <f t="shared" si="120"/>
        <v>153.84</v>
      </c>
      <c r="Y50" s="17">
        <v>0</v>
      </c>
      <c r="Z50" s="18">
        <f t="shared" si="121"/>
        <v>0</v>
      </c>
      <c r="AA50" s="17">
        <v>1</v>
      </c>
      <c r="AB50" s="18">
        <f t="shared" si="122"/>
        <v>56.04</v>
      </c>
      <c r="AC50" s="17">
        <v>8</v>
      </c>
      <c r="AD50" s="18">
        <f t="shared" si="123"/>
        <v>276.88</v>
      </c>
      <c r="AE50" s="23">
        <f t="shared" si="113"/>
        <v>563.68000000000006</v>
      </c>
      <c r="AF50" s="24"/>
      <c r="AG50" s="24">
        <v>0</v>
      </c>
      <c r="AH50" s="25">
        <v>0</v>
      </c>
      <c r="AI50" s="21">
        <f t="shared" si="114"/>
        <v>0</v>
      </c>
      <c r="AJ50" s="22">
        <f>SUM(AE50,AI50)</f>
        <v>563.68000000000006</v>
      </c>
      <c r="AK50" s="22">
        <f>SUM(N50,AJ50)</f>
        <v>563.68000000000006</v>
      </c>
    </row>
    <row r="51" spans="1:38" x14ac:dyDescent="0.25">
      <c r="A51" s="16" t="s">
        <v>130</v>
      </c>
      <c r="B51" s="17">
        <v>0</v>
      </c>
      <c r="C51" s="18">
        <f>B51*$B$5</f>
        <v>0</v>
      </c>
      <c r="D51" s="17">
        <v>0</v>
      </c>
      <c r="E51" s="18">
        <f>D51*$D$5</f>
        <v>0</v>
      </c>
      <c r="F51" s="17">
        <v>0</v>
      </c>
      <c r="G51" s="18">
        <f>F51*$F$5</f>
        <v>0</v>
      </c>
      <c r="H51" s="17">
        <v>0</v>
      </c>
      <c r="I51" s="18">
        <f>H51*$H$5</f>
        <v>0</v>
      </c>
      <c r="J51" s="17"/>
      <c r="K51" s="19">
        <v>0</v>
      </c>
      <c r="L51" s="20">
        <v>0</v>
      </c>
      <c r="M51" s="21">
        <f t="shared" si="112"/>
        <v>0</v>
      </c>
      <c r="N51" s="22">
        <f t="shared" si="115"/>
        <v>0</v>
      </c>
      <c r="O51" s="17">
        <v>1</v>
      </c>
      <c r="P51" s="18">
        <f t="shared" si="116"/>
        <v>76.92</v>
      </c>
      <c r="Q51" s="17">
        <v>2</v>
      </c>
      <c r="R51" s="18">
        <f t="shared" si="117"/>
        <v>153.84</v>
      </c>
      <c r="S51" s="17">
        <v>1</v>
      </c>
      <c r="T51" s="18">
        <f t="shared" si="118"/>
        <v>76.92</v>
      </c>
      <c r="U51" s="17">
        <v>2</v>
      </c>
      <c r="V51" s="18">
        <f t="shared" si="119"/>
        <v>153.84</v>
      </c>
      <c r="W51" s="17">
        <v>0</v>
      </c>
      <c r="X51" s="18">
        <f t="shared" si="120"/>
        <v>0</v>
      </c>
      <c r="Y51" s="17">
        <v>0</v>
      </c>
      <c r="Z51" s="18">
        <f t="shared" si="121"/>
        <v>0</v>
      </c>
      <c r="AA51" s="17">
        <v>1</v>
      </c>
      <c r="AB51" s="18">
        <f t="shared" si="122"/>
        <v>56.04</v>
      </c>
      <c r="AC51" s="17">
        <v>4</v>
      </c>
      <c r="AD51" s="18">
        <f t="shared" si="123"/>
        <v>138.44</v>
      </c>
      <c r="AE51" s="23">
        <f t="shared" si="113"/>
        <v>656</v>
      </c>
      <c r="AF51" s="24"/>
      <c r="AG51" s="24">
        <v>0</v>
      </c>
      <c r="AH51" s="25">
        <v>0</v>
      </c>
      <c r="AI51" s="21">
        <f t="shared" si="114"/>
        <v>0</v>
      </c>
      <c r="AJ51" s="22">
        <f>SUM(AE51,AI51)</f>
        <v>656</v>
      </c>
      <c r="AK51" s="22">
        <f>SUM(N51,AJ51)</f>
        <v>656</v>
      </c>
    </row>
    <row r="52" spans="1:38" x14ac:dyDescent="0.25">
      <c r="A52" s="56" t="s">
        <v>19</v>
      </c>
      <c r="B52" s="22"/>
      <c r="C52" s="22"/>
      <c r="D52" s="22"/>
      <c r="E52" s="22"/>
      <c r="F52" s="22"/>
      <c r="G52" s="22"/>
      <c r="H52" s="22"/>
      <c r="I52" s="42"/>
      <c r="J52" s="40"/>
      <c r="K52" s="40"/>
      <c r="L52" s="43"/>
      <c r="M52" s="55"/>
      <c r="N52" s="29">
        <f>SUM(N46:N51)</f>
        <v>0</v>
      </c>
      <c r="O52" s="46"/>
      <c r="P52" s="46"/>
      <c r="Q52" s="46"/>
      <c r="R52" s="46"/>
      <c r="S52" s="46"/>
      <c r="T52" s="46"/>
      <c r="U52" s="46"/>
      <c r="V52" s="46"/>
      <c r="W52" s="46"/>
      <c r="X52" s="46"/>
      <c r="Y52" s="46"/>
      <c r="Z52" s="46"/>
      <c r="AA52" s="46"/>
      <c r="AB52" s="46"/>
      <c r="AC52" s="46"/>
      <c r="AD52" s="46"/>
      <c r="AE52" s="23"/>
      <c r="AF52" s="40"/>
      <c r="AG52" s="40"/>
      <c r="AH52" s="43"/>
      <c r="AI52" s="23"/>
      <c r="AJ52" s="47">
        <f>SUM(AJ46:AJ51)</f>
        <v>1742.72</v>
      </c>
      <c r="AK52" s="33">
        <f>SUM(N52,AJ52)</f>
        <v>1742.72</v>
      </c>
    </row>
    <row r="53" spans="1:38" ht="15.5" customHeight="1" x14ac:dyDescent="0.25">
      <c r="A53" s="89" t="s">
        <v>161</v>
      </c>
      <c r="B53" s="38"/>
      <c r="C53" s="38"/>
      <c r="D53" s="38"/>
      <c r="E53" s="38"/>
      <c r="F53" s="38"/>
      <c r="G53" s="38"/>
      <c r="H53" s="38"/>
      <c r="I53" s="38"/>
      <c r="J53" s="49"/>
      <c r="K53" s="49"/>
      <c r="L53" s="49"/>
      <c r="M53" s="50"/>
      <c r="N53" s="51"/>
      <c r="O53" s="90" t="s">
        <v>69</v>
      </c>
      <c r="P53" s="90" t="s">
        <v>7</v>
      </c>
      <c r="Q53" s="90" t="s">
        <v>69</v>
      </c>
      <c r="R53" s="90" t="s">
        <v>7</v>
      </c>
      <c r="S53" s="90" t="s">
        <v>69</v>
      </c>
      <c r="T53" s="90" t="s">
        <v>7</v>
      </c>
      <c r="U53" s="90" t="s">
        <v>69</v>
      </c>
      <c r="V53" s="90" t="s">
        <v>7</v>
      </c>
      <c r="W53" s="90" t="s">
        <v>69</v>
      </c>
      <c r="X53" s="90" t="s">
        <v>7</v>
      </c>
      <c r="Y53" s="90" t="s">
        <v>69</v>
      </c>
      <c r="Z53" s="90" t="s">
        <v>7</v>
      </c>
      <c r="AA53" s="90" t="s">
        <v>69</v>
      </c>
      <c r="AB53" s="90" t="s">
        <v>7</v>
      </c>
      <c r="AC53" s="90" t="s">
        <v>69</v>
      </c>
      <c r="AD53" s="90" t="s">
        <v>7</v>
      </c>
      <c r="AE53" s="100"/>
      <c r="AF53" s="102"/>
      <c r="AG53" s="102"/>
      <c r="AH53" s="102"/>
      <c r="AI53" s="103"/>
      <c r="AJ53" s="102"/>
      <c r="AK53" s="102"/>
    </row>
    <row r="54" spans="1:38" x14ac:dyDescent="0.25">
      <c r="A54" s="16" t="s">
        <v>163</v>
      </c>
      <c r="B54" s="17">
        <v>0</v>
      </c>
      <c r="C54" s="18">
        <f>B54*$B$5</f>
        <v>0</v>
      </c>
      <c r="D54" s="17">
        <v>0</v>
      </c>
      <c r="E54" s="18">
        <f>D54*$D$5</f>
        <v>0</v>
      </c>
      <c r="F54" s="17">
        <v>0</v>
      </c>
      <c r="G54" s="18">
        <f>F54*$F$5</f>
        <v>0</v>
      </c>
      <c r="H54" s="17">
        <v>0</v>
      </c>
      <c r="I54" s="18">
        <f>H54*$H$5</f>
        <v>0</v>
      </c>
      <c r="J54" s="24"/>
      <c r="K54" s="19">
        <v>0</v>
      </c>
      <c r="L54" s="20">
        <v>0</v>
      </c>
      <c r="M54" s="21">
        <f t="shared" ref="M54:M58" si="124">K54*L54</f>
        <v>0</v>
      </c>
      <c r="N54" s="22">
        <f>SUM(C54,E54,G54,I54,M54)</f>
        <v>0</v>
      </c>
      <c r="O54" s="17">
        <v>0</v>
      </c>
      <c r="P54" s="18">
        <f>O54*$O$5</f>
        <v>0</v>
      </c>
      <c r="Q54" s="17">
        <v>0</v>
      </c>
      <c r="R54" s="18">
        <f>Q54*$O$5</f>
        <v>0</v>
      </c>
      <c r="S54" s="17">
        <v>0</v>
      </c>
      <c r="T54" s="18">
        <f>S54*$O$5</f>
        <v>0</v>
      </c>
      <c r="U54" s="17">
        <v>0</v>
      </c>
      <c r="V54" s="18">
        <f>U54*$O$5</f>
        <v>0</v>
      </c>
      <c r="W54" s="17">
        <v>0</v>
      </c>
      <c r="X54" s="18">
        <f>W54*$O$5</f>
        <v>0</v>
      </c>
      <c r="Y54" s="17">
        <v>0</v>
      </c>
      <c r="Z54" s="18">
        <f>Y54*$Y$5</f>
        <v>0</v>
      </c>
      <c r="AA54" s="17">
        <v>20</v>
      </c>
      <c r="AB54" s="18">
        <f>AA54*$AA$5</f>
        <v>1120.8</v>
      </c>
      <c r="AC54" s="17">
        <v>10</v>
      </c>
      <c r="AD54" s="18">
        <f>AC54*$AC$5</f>
        <v>346.1</v>
      </c>
      <c r="AE54" s="23">
        <f t="shared" ref="AE54:AE58" si="125">SUM(P54,R54,T54,V54,X54,Z54,AB54,AD54)</f>
        <v>1466.9</v>
      </c>
      <c r="AF54" s="24"/>
      <c r="AG54" s="24">
        <v>1</v>
      </c>
      <c r="AH54" s="25">
        <v>5000</v>
      </c>
      <c r="AI54" s="21">
        <f t="shared" ref="AI54:AI58" si="126">AG54*AH54</f>
        <v>5000</v>
      </c>
      <c r="AJ54" s="22">
        <f>SUM(AE54,AI54)</f>
        <v>6466.9</v>
      </c>
      <c r="AK54" s="22">
        <f t="shared" ref="AK54:AK59" si="127">SUM(N54,AJ54)</f>
        <v>6466.9</v>
      </c>
    </row>
    <row r="55" spans="1:38" x14ac:dyDescent="0.25">
      <c r="A55" s="16" t="s">
        <v>164</v>
      </c>
      <c r="B55" s="17">
        <v>0</v>
      </c>
      <c r="C55" s="18">
        <f>B55*$B$5</f>
        <v>0</v>
      </c>
      <c r="D55" s="17">
        <v>0</v>
      </c>
      <c r="E55" s="18">
        <f>D55*$D$5</f>
        <v>0</v>
      </c>
      <c r="F55" s="17">
        <v>0</v>
      </c>
      <c r="G55" s="18">
        <f>F55*$F$5</f>
        <v>0</v>
      </c>
      <c r="H55" s="17">
        <v>0</v>
      </c>
      <c r="I55" s="18">
        <f>H55*$H$5</f>
        <v>0</v>
      </c>
      <c r="J55" s="17"/>
      <c r="K55" s="19">
        <v>0</v>
      </c>
      <c r="L55" s="20">
        <v>0</v>
      </c>
      <c r="M55" s="21">
        <f t="shared" si="124"/>
        <v>0</v>
      </c>
      <c r="N55" s="22">
        <f t="shared" ref="N55:N58" si="128">SUM(C55,E55,G55,I55,M55)</f>
        <v>0</v>
      </c>
      <c r="O55" s="17">
        <v>8</v>
      </c>
      <c r="P55" s="18">
        <f t="shared" ref="P55:P58" si="129">O55*$O$5</f>
        <v>615.36</v>
      </c>
      <c r="Q55" s="17">
        <v>4</v>
      </c>
      <c r="R55" s="18">
        <f t="shared" ref="R55:R58" si="130">Q55*$O$5</f>
        <v>307.68</v>
      </c>
      <c r="S55" s="17">
        <v>0</v>
      </c>
      <c r="T55" s="18">
        <f t="shared" ref="T55:T58" si="131">S55*$O$5</f>
        <v>0</v>
      </c>
      <c r="U55" s="17">
        <v>0</v>
      </c>
      <c r="V55" s="18">
        <f t="shared" ref="V55:V58" si="132">U55*$O$5</f>
        <v>0</v>
      </c>
      <c r="W55" s="17">
        <v>0</v>
      </c>
      <c r="X55" s="18">
        <f t="shared" ref="X55:X58" si="133">W55*$O$5</f>
        <v>0</v>
      </c>
      <c r="Y55" s="17">
        <v>0</v>
      </c>
      <c r="Z55" s="18">
        <f t="shared" ref="Z55:Z58" si="134">Y55*$Y$5</f>
        <v>0</v>
      </c>
      <c r="AA55" s="17">
        <v>10</v>
      </c>
      <c r="AB55" s="18">
        <f t="shared" ref="AB55:AB58" si="135">AA55*$AA$5</f>
        <v>560.4</v>
      </c>
      <c r="AC55" s="17">
        <v>0</v>
      </c>
      <c r="AD55" s="18">
        <f t="shared" ref="AD55:AD58" si="136">AC55*$AC$5</f>
        <v>0</v>
      </c>
      <c r="AE55" s="23">
        <f t="shared" si="125"/>
        <v>1483.44</v>
      </c>
      <c r="AF55" s="24"/>
      <c r="AG55" s="24">
        <v>0</v>
      </c>
      <c r="AH55" s="25">
        <v>0</v>
      </c>
      <c r="AI55" s="21">
        <f t="shared" si="126"/>
        <v>0</v>
      </c>
      <c r="AJ55" s="22">
        <f>SUM(AE55,AI55)</f>
        <v>1483.44</v>
      </c>
      <c r="AK55" s="22">
        <f t="shared" si="127"/>
        <v>1483.44</v>
      </c>
    </row>
    <row r="56" spans="1:38" x14ac:dyDescent="0.25">
      <c r="A56" s="16" t="s">
        <v>165</v>
      </c>
      <c r="B56" s="17">
        <v>0</v>
      </c>
      <c r="C56" s="18">
        <f>B56*$B$5</f>
        <v>0</v>
      </c>
      <c r="D56" s="17">
        <v>0</v>
      </c>
      <c r="E56" s="18">
        <f>D56*$D$5</f>
        <v>0</v>
      </c>
      <c r="F56" s="17">
        <v>0</v>
      </c>
      <c r="G56" s="18">
        <f>F56*$F$5</f>
        <v>0</v>
      </c>
      <c r="H56" s="17">
        <v>0</v>
      </c>
      <c r="I56" s="18">
        <f>H56*$H$5</f>
        <v>0</v>
      </c>
      <c r="J56" s="17"/>
      <c r="K56" s="19">
        <v>0</v>
      </c>
      <c r="L56" s="20">
        <v>0</v>
      </c>
      <c r="M56" s="21">
        <f t="shared" ref="M56" si="137">K56*L56</f>
        <v>0</v>
      </c>
      <c r="N56" s="22">
        <f t="shared" ref="N56" si="138">SUM(C56,E56,G56,I56,M56)</f>
        <v>0</v>
      </c>
      <c r="O56" s="17">
        <v>0</v>
      </c>
      <c r="P56" s="18">
        <f t="shared" ref="P56" si="139">O56*$O$5</f>
        <v>0</v>
      </c>
      <c r="Q56" s="17">
        <v>0</v>
      </c>
      <c r="R56" s="18">
        <f t="shared" ref="R56" si="140">Q56*$O$5</f>
        <v>0</v>
      </c>
      <c r="S56" s="17">
        <v>0</v>
      </c>
      <c r="T56" s="18">
        <f t="shared" ref="T56" si="141">S56*$O$5</f>
        <v>0</v>
      </c>
      <c r="U56" s="17">
        <v>0</v>
      </c>
      <c r="V56" s="18">
        <f t="shared" ref="V56" si="142">U56*$O$5</f>
        <v>0</v>
      </c>
      <c r="W56" s="17">
        <v>0</v>
      </c>
      <c r="X56" s="18">
        <f t="shared" ref="X56" si="143">W56*$O$5</f>
        <v>0</v>
      </c>
      <c r="Y56" s="17">
        <v>0</v>
      </c>
      <c r="Z56" s="18">
        <f t="shared" ref="Z56" si="144">Y56*$Y$5</f>
        <v>0</v>
      </c>
      <c r="AA56" s="17">
        <v>40</v>
      </c>
      <c r="AB56" s="18">
        <f t="shared" ref="AB56" si="145">AA56*$AA$5</f>
        <v>2241.6</v>
      </c>
      <c r="AC56" s="17">
        <v>0</v>
      </c>
      <c r="AD56" s="18">
        <f t="shared" ref="AD56" si="146">AC56*$AC$5</f>
        <v>0</v>
      </c>
      <c r="AE56" s="23">
        <f t="shared" si="125"/>
        <v>2241.6</v>
      </c>
      <c r="AF56" s="24"/>
      <c r="AG56" s="24">
        <v>0</v>
      </c>
      <c r="AH56" s="25">
        <v>0</v>
      </c>
      <c r="AI56" s="21">
        <f t="shared" ref="AI56" si="147">AG56*AH56</f>
        <v>0</v>
      </c>
      <c r="AJ56" s="22">
        <f>SUM(AE56,AI56)</f>
        <v>2241.6</v>
      </c>
      <c r="AK56" s="22">
        <f t="shared" si="127"/>
        <v>2241.6</v>
      </c>
    </row>
    <row r="57" spans="1:38" hidden="1" x14ac:dyDescent="0.25">
      <c r="A57" s="16"/>
      <c r="B57" s="17">
        <v>0</v>
      </c>
      <c r="C57" s="18">
        <f>B57*$B$5</f>
        <v>0</v>
      </c>
      <c r="D57" s="17">
        <v>0</v>
      </c>
      <c r="E57" s="18">
        <f>D57*$D$5</f>
        <v>0</v>
      </c>
      <c r="F57" s="17">
        <v>0</v>
      </c>
      <c r="G57" s="18">
        <f>F57*$F$5</f>
        <v>0</v>
      </c>
      <c r="H57" s="17">
        <v>0</v>
      </c>
      <c r="I57" s="18">
        <f>H57*$H$5</f>
        <v>0</v>
      </c>
      <c r="J57" s="17"/>
      <c r="K57" s="19">
        <v>0</v>
      </c>
      <c r="L57" s="20">
        <v>0</v>
      </c>
      <c r="M57" s="21">
        <f t="shared" si="124"/>
        <v>0</v>
      </c>
      <c r="N57" s="22">
        <f t="shared" si="128"/>
        <v>0</v>
      </c>
      <c r="O57" s="17">
        <v>0</v>
      </c>
      <c r="P57" s="18">
        <f t="shared" si="129"/>
        <v>0</v>
      </c>
      <c r="Q57" s="17">
        <v>0</v>
      </c>
      <c r="R57" s="18">
        <f t="shared" si="130"/>
        <v>0</v>
      </c>
      <c r="S57" s="17"/>
      <c r="T57" s="18">
        <f t="shared" si="131"/>
        <v>0</v>
      </c>
      <c r="U57" s="17">
        <v>0</v>
      </c>
      <c r="V57" s="18">
        <f t="shared" si="132"/>
        <v>0</v>
      </c>
      <c r="W57" s="17">
        <v>0</v>
      </c>
      <c r="X57" s="18">
        <f t="shared" si="133"/>
        <v>0</v>
      </c>
      <c r="Y57" s="17">
        <v>0</v>
      </c>
      <c r="Z57" s="18">
        <f t="shared" si="134"/>
        <v>0</v>
      </c>
      <c r="AA57" s="17">
        <v>0</v>
      </c>
      <c r="AB57" s="18">
        <f t="shared" si="135"/>
        <v>0</v>
      </c>
      <c r="AC57" s="17">
        <v>0</v>
      </c>
      <c r="AD57" s="18">
        <f t="shared" si="136"/>
        <v>0</v>
      </c>
      <c r="AE57" s="23">
        <f t="shared" si="125"/>
        <v>0</v>
      </c>
      <c r="AF57" s="24"/>
      <c r="AG57" s="24">
        <v>0</v>
      </c>
      <c r="AH57" s="25">
        <v>0</v>
      </c>
      <c r="AI57" s="21">
        <f t="shared" si="126"/>
        <v>0</v>
      </c>
      <c r="AJ57" s="22">
        <f>SUM(AE57,AI57)</f>
        <v>0</v>
      </c>
      <c r="AK57" s="22">
        <f t="shared" si="127"/>
        <v>0</v>
      </c>
    </row>
    <row r="58" spans="1:38" hidden="1" x14ac:dyDescent="0.25">
      <c r="A58" s="16"/>
      <c r="B58" s="17">
        <v>0</v>
      </c>
      <c r="C58" s="18">
        <f>B58*$B$5</f>
        <v>0</v>
      </c>
      <c r="D58" s="17">
        <v>0</v>
      </c>
      <c r="E58" s="18">
        <f>D58*$D$5</f>
        <v>0</v>
      </c>
      <c r="F58" s="17">
        <v>0</v>
      </c>
      <c r="G58" s="18">
        <f>F58*$F$5</f>
        <v>0</v>
      </c>
      <c r="H58" s="17">
        <v>0</v>
      </c>
      <c r="I58" s="18">
        <f>H58*$H$5</f>
        <v>0</v>
      </c>
      <c r="J58" s="17"/>
      <c r="K58" s="19">
        <v>0</v>
      </c>
      <c r="L58" s="20">
        <v>0</v>
      </c>
      <c r="M58" s="21">
        <f t="shared" si="124"/>
        <v>0</v>
      </c>
      <c r="N58" s="22">
        <f t="shared" si="128"/>
        <v>0</v>
      </c>
      <c r="O58" s="17">
        <v>0</v>
      </c>
      <c r="P58" s="18">
        <f t="shared" si="129"/>
        <v>0</v>
      </c>
      <c r="Q58" s="17">
        <v>0</v>
      </c>
      <c r="R58" s="18">
        <f t="shared" si="130"/>
        <v>0</v>
      </c>
      <c r="S58" s="17">
        <v>0</v>
      </c>
      <c r="T58" s="18">
        <f t="shared" si="131"/>
        <v>0</v>
      </c>
      <c r="U58" s="17">
        <v>0</v>
      </c>
      <c r="V58" s="18">
        <f t="shared" si="132"/>
        <v>0</v>
      </c>
      <c r="W58" s="17">
        <v>0</v>
      </c>
      <c r="X58" s="18">
        <f t="shared" si="133"/>
        <v>0</v>
      </c>
      <c r="Y58" s="17">
        <v>0</v>
      </c>
      <c r="Z58" s="18">
        <f t="shared" si="134"/>
        <v>0</v>
      </c>
      <c r="AA58" s="17">
        <v>0</v>
      </c>
      <c r="AB58" s="18">
        <f t="shared" si="135"/>
        <v>0</v>
      </c>
      <c r="AC58" s="17">
        <v>0</v>
      </c>
      <c r="AD58" s="18">
        <f t="shared" si="136"/>
        <v>0</v>
      </c>
      <c r="AE58" s="23">
        <f t="shared" si="125"/>
        <v>0</v>
      </c>
      <c r="AF58" s="24"/>
      <c r="AG58" s="24">
        <v>0</v>
      </c>
      <c r="AH58" s="25">
        <v>0</v>
      </c>
      <c r="AI58" s="21">
        <f t="shared" si="126"/>
        <v>0</v>
      </c>
      <c r="AJ58" s="22">
        <f>SUM(AE58,AI58)</f>
        <v>0</v>
      </c>
      <c r="AK58" s="22">
        <f t="shared" si="127"/>
        <v>0</v>
      </c>
    </row>
    <row r="59" spans="1:38" x14ac:dyDescent="0.25">
      <c r="A59" s="57" t="s">
        <v>26</v>
      </c>
      <c r="B59" s="22"/>
      <c r="C59" s="22"/>
      <c r="D59" s="22"/>
      <c r="E59" s="22"/>
      <c r="F59" s="22"/>
      <c r="G59" s="22"/>
      <c r="H59" s="22"/>
      <c r="I59" s="42"/>
      <c r="J59" s="40"/>
      <c r="K59" s="40"/>
      <c r="L59" s="43"/>
      <c r="M59" s="55"/>
      <c r="N59" s="29">
        <f>SUM(N54:N58)</f>
        <v>0</v>
      </c>
      <c r="O59" s="46"/>
      <c r="P59" s="46"/>
      <c r="Q59" s="46"/>
      <c r="R59" s="46"/>
      <c r="S59" s="46"/>
      <c r="T59" s="46"/>
      <c r="U59" s="46"/>
      <c r="V59" s="46"/>
      <c r="W59" s="46"/>
      <c r="X59" s="46"/>
      <c r="Y59" s="46"/>
      <c r="Z59" s="46"/>
      <c r="AA59" s="46"/>
      <c r="AB59" s="46"/>
      <c r="AC59" s="46"/>
      <c r="AD59" s="46"/>
      <c r="AE59" s="23"/>
      <c r="AF59" s="40"/>
      <c r="AG59" s="40"/>
      <c r="AH59" s="43"/>
      <c r="AI59" s="23"/>
      <c r="AJ59" s="47">
        <f>SUM(AJ54:AJ58)</f>
        <v>10191.94</v>
      </c>
      <c r="AK59" s="33">
        <f t="shared" si="127"/>
        <v>10191.94</v>
      </c>
    </row>
    <row r="60" spans="1:38" x14ac:dyDescent="0.25">
      <c r="A60" s="89" t="s">
        <v>126</v>
      </c>
      <c r="B60" s="38"/>
      <c r="C60" s="38"/>
      <c r="D60" s="38"/>
      <c r="E60" s="38"/>
      <c r="F60" s="38"/>
      <c r="G60" s="38"/>
      <c r="H60" s="38"/>
      <c r="I60" s="38"/>
      <c r="J60" s="49"/>
      <c r="K60" s="49"/>
      <c r="L60" s="49"/>
      <c r="M60" s="50"/>
      <c r="N60" s="51"/>
      <c r="O60" s="90" t="s">
        <v>69</v>
      </c>
      <c r="P60" s="90" t="s">
        <v>7</v>
      </c>
      <c r="Q60" s="90" t="s">
        <v>69</v>
      </c>
      <c r="R60" s="90" t="s">
        <v>7</v>
      </c>
      <c r="S60" s="90" t="s">
        <v>69</v>
      </c>
      <c r="T60" s="90" t="s">
        <v>7</v>
      </c>
      <c r="U60" s="90" t="s">
        <v>69</v>
      </c>
      <c r="V60" s="90" t="s">
        <v>7</v>
      </c>
      <c r="W60" s="90" t="s">
        <v>69</v>
      </c>
      <c r="X60" s="90" t="s">
        <v>7</v>
      </c>
      <c r="Y60" s="90" t="s">
        <v>69</v>
      </c>
      <c r="Z60" s="90" t="s">
        <v>7</v>
      </c>
      <c r="AA60" s="90" t="s">
        <v>69</v>
      </c>
      <c r="AB60" s="90" t="s">
        <v>7</v>
      </c>
      <c r="AC60" s="90" t="s">
        <v>69</v>
      </c>
      <c r="AD60" s="90" t="s">
        <v>7</v>
      </c>
      <c r="AE60" s="100"/>
      <c r="AF60" s="102"/>
      <c r="AG60" s="102"/>
      <c r="AH60" s="102"/>
      <c r="AI60" s="103"/>
      <c r="AJ60" s="102"/>
      <c r="AK60" s="102"/>
    </row>
    <row r="61" spans="1:38" x14ac:dyDescent="0.25">
      <c r="A61" s="26" t="s">
        <v>131</v>
      </c>
      <c r="B61" s="17">
        <v>0</v>
      </c>
      <c r="C61" s="18">
        <f>B61*$B$5</f>
        <v>0</v>
      </c>
      <c r="D61" s="17">
        <v>0</v>
      </c>
      <c r="E61" s="18">
        <f>D61*$D$5</f>
        <v>0</v>
      </c>
      <c r="F61" s="17">
        <v>0</v>
      </c>
      <c r="G61" s="18">
        <f>F61*$F$5</f>
        <v>0</v>
      </c>
      <c r="H61" s="17">
        <v>0</v>
      </c>
      <c r="I61" s="18">
        <f>H61*$H$5</f>
        <v>0</v>
      </c>
      <c r="J61" s="24"/>
      <c r="K61" s="19">
        <v>0</v>
      </c>
      <c r="L61" s="20">
        <v>0</v>
      </c>
      <c r="M61" s="21">
        <f t="shared" ref="M61:M62" si="148">K61*L61</f>
        <v>0</v>
      </c>
      <c r="N61" s="22">
        <f>SUM(C61,E61,G61,I61,M61)</f>
        <v>0</v>
      </c>
      <c r="O61" s="17">
        <v>0</v>
      </c>
      <c r="P61" s="18">
        <f>O61*$O$5</f>
        <v>0</v>
      </c>
      <c r="Q61" s="17">
        <v>6</v>
      </c>
      <c r="R61" s="18">
        <f>Q61*$O$5</f>
        <v>461.52</v>
      </c>
      <c r="S61" s="17">
        <v>0</v>
      </c>
      <c r="T61" s="18">
        <f>S61*$O$5</f>
        <v>0</v>
      </c>
      <c r="U61" s="17">
        <v>1</v>
      </c>
      <c r="V61" s="18">
        <f>U61*$O$5</f>
        <v>76.92</v>
      </c>
      <c r="W61" s="17">
        <v>0</v>
      </c>
      <c r="X61" s="18">
        <f>W61*$O$5</f>
        <v>0</v>
      </c>
      <c r="Y61" s="17">
        <v>2</v>
      </c>
      <c r="Z61" s="18">
        <f>Y61*$Y$5</f>
        <v>86.86</v>
      </c>
      <c r="AA61" s="17">
        <v>6</v>
      </c>
      <c r="AB61" s="18">
        <f>AA61*$AA$5</f>
        <v>336.24</v>
      </c>
      <c r="AC61" s="17">
        <v>20</v>
      </c>
      <c r="AD61" s="18">
        <f>AC61*$AC$5</f>
        <v>692.2</v>
      </c>
      <c r="AE61" s="23">
        <f t="shared" ref="AE61:AE62" si="149">SUM(P61,R61,T61,V61,X61,Z61,AB61,AD61)</f>
        <v>1653.74</v>
      </c>
      <c r="AF61" s="24"/>
      <c r="AG61" s="24">
        <v>0</v>
      </c>
      <c r="AH61" s="25">
        <v>0</v>
      </c>
      <c r="AI61" s="21">
        <f t="shared" ref="AI61:AI62" si="150">AG61*AH61</f>
        <v>0</v>
      </c>
      <c r="AJ61" s="22">
        <f>SUM(AE61,AI61)</f>
        <v>1653.74</v>
      </c>
      <c r="AK61" s="22">
        <f>SUM(N61,AJ61)</f>
        <v>1653.74</v>
      </c>
    </row>
    <row r="62" spans="1:38" x14ac:dyDescent="0.25">
      <c r="A62" s="26" t="s">
        <v>135</v>
      </c>
      <c r="B62" s="17">
        <v>0</v>
      </c>
      <c r="C62" s="18">
        <f>B62*$B$5</f>
        <v>0</v>
      </c>
      <c r="D62" s="17">
        <v>0</v>
      </c>
      <c r="E62" s="18">
        <f>D62*$D$5</f>
        <v>0</v>
      </c>
      <c r="F62" s="17">
        <v>0</v>
      </c>
      <c r="G62" s="18">
        <f>F62*$F$5</f>
        <v>0</v>
      </c>
      <c r="H62" s="17">
        <v>0</v>
      </c>
      <c r="I62" s="18">
        <f>H62*$H$5</f>
        <v>0</v>
      </c>
      <c r="J62" s="17"/>
      <c r="K62" s="19">
        <v>0</v>
      </c>
      <c r="L62" s="20">
        <v>0</v>
      </c>
      <c r="M62" s="21">
        <f t="shared" si="148"/>
        <v>0</v>
      </c>
      <c r="N62" s="22">
        <f t="shared" ref="N62" si="151">SUM(C62,E62,G62,I62,M62)</f>
        <v>0</v>
      </c>
      <c r="O62" s="17">
        <v>0</v>
      </c>
      <c r="P62" s="18">
        <f t="shared" ref="P62" si="152">O62*$O$5</f>
        <v>0</v>
      </c>
      <c r="Q62" s="17">
        <v>2</v>
      </c>
      <c r="R62" s="18">
        <f t="shared" ref="R62" si="153">Q62*$O$5</f>
        <v>153.84</v>
      </c>
      <c r="S62" s="17">
        <v>0</v>
      </c>
      <c r="T62" s="18">
        <f t="shared" ref="T62" si="154">S62*$O$5</f>
        <v>0</v>
      </c>
      <c r="U62" s="17">
        <v>0.5</v>
      </c>
      <c r="V62" s="18">
        <f t="shared" ref="V62" si="155">U62*$O$5</f>
        <v>38.46</v>
      </c>
      <c r="W62" s="17">
        <v>0</v>
      </c>
      <c r="X62" s="18">
        <f t="shared" ref="X62" si="156">W62*$O$5</f>
        <v>0</v>
      </c>
      <c r="Y62" s="17">
        <v>2</v>
      </c>
      <c r="Z62" s="18">
        <f t="shared" ref="Z62" si="157">Y62*$Y$5</f>
        <v>86.86</v>
      </c>
      <c r="AA62" s="17">
        <v>3</v>
      </c>
      <c r="AB62" s="18">
        <f t="shared" ref="AB62" si="158">AA62*$AA$5</f>
        <v>168.12</v>
      </c>
      <c r="AC62" s="17">
        <v>10</v>
      </c>
      <c r="AD62" s="18">
        <f t="shared" ref="AD62" si="159">AC62*$AC$5</f>
        <v>346.1</v>
      </c>
      <c r="AE62" s="23">
        <f t="shared" si="149"/>
        <v>793.38000000000011</v>
      </c>
      <c r="AF62" s="24"/>
      <c r="AG62" s="24">
        <v>0</v>
      </c>
      <c r="AH62" s="25">
        <v>0</v>
      </c>
      <c r="AI62" s="21">
        <f t="shared" si="150"/>
        <v>0</v>
      </c>
      <c r="AJ62" s="22">
        <f>SUM(AE62,AI62)</f>
        <v>793.38000000000011</v>
      </c>
      <c r="AK62" s="22">
        <f>SUM(N62,AJ62)</f>
        <v>793.38000000000011</v>
      </c>
    </row>
    <row r="63" spans="1:38" x14ac:dyDescent="0.25">
      <c r="A63" s="57" t="s">
        <v>31</v>
      </c>
      <c r="B63" s="22"/>
      <c r="C63" s="22"/>
      <c r="D63" s="22"/>
      <c r="E63" s="22"/>
      <c r="F63" s="22"/>
      <c r="G63" s="22"/>
      <c r="H63" s="22"/>
      <c r="I63" s="42"/>
      <c r="J63" s="40"/>
      <c r="K63" s="40"/>
      <c r="L63" s="43"/>
      <c r="M63" s="55"/>
      <c r="N63" s="29">
        <f>SUM(N61:N62)</f>
        <v>0</v>
      </c>
      <c r="O63" s="46"/>
      <c r="P63" s="46"/>
      <c r="Q63" s="46"/>
      <c r="R63" s="46"/>
      <c r="S63" s="46"/>
      <c r="T63" s="46"/>
      <c r="U63" s="46"/>
      <c r="V63" s="46"/>
      <c r="W63" s="46"/>
      <c r="X63" s="46"/>
      <c r="Y63" s="46"/>
      <c r="Z63" s="46"/>
      <c r="AA63" s="46"/>
      <c r="AB63" s="46"/>
      <c r="AC63" s="46"/>
      <c r="AD63" s="46"/>
      <c r="AE63" s="23"/>
      <c r="AF63" s="40"/>
      <c r="AG63" s="40"/>
      <c r="AH63" s="43"/>
      <c r="AI63" s="23"/>
      <c r="AJ63" s="47">
        <f>SUM(AJ61:AJ62)</f>
        <v>2447.12</v>
      </c>
      <c r="AK63" s="33">
        <f>SUM(N63,AJ63)</f>
        <v>2447.12</v>
      </c>
      <c r="AL63" s="1"/>
    </row>
    <row r="64" spans="1:38" x14ac:dyDescent="0.25">
      <c r="A64" s="106" t="s">
        <v>20</v>
      </c>
      <c r="B64" s="66"/>
      <c r="C64" s="66"/>
      <c r="D64" s="66"/>
      <c r="E64" s="66"/>
      <c r="F64" s="66"/>
      <c r="G64" s="66"/>
      <c r="H64" s="66"/>
      <c r="I64" s="66"/>
      <c r="J64" s="67"/>
      <c r="K64" s="67"/>
      <c r="L64" s="67"/>
      <c r="M64" s="68"/>
      <c r="N64" s="69">
        <f>SUM(N9,N17,N24,N31,N38,N44,N63)</f>
        <v>0</v>
      </c>
      <c r="O64" s="22"/>
      <c r="P64" s="22"/>
      <c r="Q64" s="22"/>
      <c r="R64" s="22"/>
      <c r="S64" s="22"/>
      <c r="T64" s="22"/>
      <c r="U64" s="22"/>
      <c r="V64" s="22"/>
      <c r="W64" s="22"/>
      <c r="X64" s="22"/>
      <c r="Y64" s="22"/>
      <c r="Z64" s="22"/>
      <c r="AA64" s="22"/>
      <c r="AB64" s="22"/>
      <c r="AC64" s="22"/>
      <c r="AD64" s="22"/>
      <c r="AE64" s="22"/>
      <c r="AF64" s="40"/>
      <c r="AG64" s="40"/>
      <c r="AH64" s="40"/>
      <c r="AI64" s="40"/>
      <c r="AJ64" s="70">
        <f>SUM(AJ9,AJ17,AJ24,AJ31,AJ38,AJ44,AJ52,AJ59,AJ63)</f>
        <v>37144.280000000006</v>
      </c>
      <c r="AK64" s="48">
        <f>SUM(AK9,AK17,AK24,AK31,AK38,AK44,AK52,AK59,AK63)</f>
        <v>37144.280000000006</v>
      </c>
      <c r="AL64" s="1"/>
    </row>
    <row r="65" spans="1:38" hidden="1" x14ac:dyDescent="0.25">
      <c r="A65" s="106" t="s">
        <v>21</v>
      </c>
      <c r="B65" s="72"/>
      <c r="C65" s="72"/>
      <c r="D65" s="72"/>
      <c r="E65" s="72"/>
      <c r="F65" s="72"/>
      <c r="G65" s="72"/>
      <c r="H65" s="72"/>
      <c r="I65" s="72"/>
      <c r="J65" s="73"/>
      <c r="K65" s="73"/>
      <c r="L65" s="73"/>
      <c r="M65" s="73"/>
      <c r="N65" s="73"/>
      <c r="O65" s="18"/>
      <c r="P65" s="18"/>
      <c r="Q65" s="18"/>
      <c r="R65" s="18"/>
      <c r="S65" s="18"/>
      <c r="T65" s="18"/>
      <c r="U65" s="18"/>
      <c r="V65" s="18"/>
      <c r="W65" s="18"/>
      <c r="X65" s="18"/>
      <c r="Y65" s="18"/>
      <c r="Z65" s="18"/>
      <c r="AA65" s="18"/>
      <c r="AB65" s="18"/>
      <c r="AC65" s="18"/>
      <c r="AD65" s="18"/>
      <c r="AE65" s="18"/>
      <c r="AF65" s="104"/>
      <c r="AG65" s="104"/>
      <c r="AH65" s="104"/>
      <c r="AI65" s="104"/>
      <c r="AJ65" s="71"/>
      <c r="AK65" s="71"/>
    </row>
    <row r="66" spans="1:38" ht="31" hidden="1" x14ac:dyDescent="0.25">
      <c r="A66" s="106" t="s">
        <v>70</v>
      </c>
      <c r="B66" s="39" t="s">
        <v>69</v>
      </c>
      <c r="C66" s="39" t="s">
        <v>7</v>
      </c>
      <c r="D66" s="39" t="s">
        <v>69</v>
      </c>
      <c r="E66" s="39" t="s">
        <v>7</v>
      </c>
      <c r="F66" s="39" t="s">
        <v>69</v>
      </c>
      <c r="G66" s="39" t="s">
        <v>7</v>
      </c>
      <c r="H66" s="39" t="s">
        <v>69</v>
      </c>
      <c r="I66" s="39" t="s">
        <v>7</v>
      </c>
      <c r="J66" s="75"/>
      <c r="K66" s="75"/>
      <c r="L66" s="75"/>
      <c r="M66" s="75"/>
      <c r="N66" s="75"/>
      <c r="O66" s="17" t="s">
        <v>69</v>
      </c>
      <c r="P66" s="17" t="s">
        <v>7</v>
      </c>
      <c r="Q66" s="17" t="s">
        <v>69</v>
      </c>
      <c r="R66" s="17" t="s">
        <v>7</v>
      </c>
      <c r="S66" s="17" t="s">
        <v>69</v>
      </c>
      <c r="T66" s="17" t="s">
        <v>7</v>
      </c>
      <c r="U66" s="17" t="s">
        <v>69</v>
      </c>
      <c r="V66" s="17" t="s">
        <v>7</v>
      </c>
      <c r="W66" s="17" t="s">
        <v>69</v>
      </c>
      <c r="X66" s="17" t="s">
        <v>7</v>
      </c>
      <c r="Y66" s="17" t="s">
        <v>69</v>
      </c>
      <c r="Z66" s="17" t="s">
        <v>7</v>
      </c>
      <c r="AA66" s="17" t="s">
        <v>69</v>
      </c>
      <c r="AB66" s="17" t="s">
        <v>7</v>
      </c>
      <c r="AC66" s="17" t="s">
        <v>69</v>
      </c>
      <c r="AD66" s="17" t="s">
        <v>7</v>
      </c>
      <c r="AE66" s="17"/>
      <c r="AF66" s="104"/>
      <c r="AG66" s="104"/>
      <c r="AH66" s="104"/>
      <c r="AI66" s="104"/>
      <c r="AJ66" s="75"/>
      <c r="AK66" s="15"/>
    </row>
    <row r="67" spans="1:38" hidden="1" x14ac:dyDescent="0.25">
      <c r="A67" s="107" t="s">
        <v>71</v>
      </c>
      <c r="B67" s="17">
        <v>0</v>
      </c>
      <c r="C67" s="18">
        <f>B67*$B$5</f>
        <v>0</v>
      </c>
      <c r="D67" s="17">
        <v>0</v>
      </c>
      <c r="E67" s="18">
        <f>D67*$D$5</f>
        <v>0</v>
      </c>
      <c r="F67" s="17">
        <v>0</v>
      </c>
      <c r="G67" s="18">
        <f>F67*$F$5</f>
        <v>0</v>
      </c>
      <c r="H67" s="17">
        <v>0</v>
      </c>
      <c r="I67" s="18">
        <f>H67*$H$5</f>
        <v>0</v>
      </c>
      <c r="J67" s="19"/>
      <c r="K67" s="19">
        <v>0</v>
      </c>
      <c r="L67" s="20">
        <v>0</v>
      </c>
      <c r="M67" s="77">
        <f t="shared" ref="M67:M69" si="160">K67*L67</f>
        <v>0</v>
      </c>
      <c r="N67" s="22">
        <f>SUM(C67,E67,G67,I67,M67)</f>
        <v>0</v>
      </c>
      <c r="O67" s="17">
        <v>0</v>
      </c>
      <c r="P67" s="18">
        <f>O67*$O$5</f>
        <v>0</v>
      </c>
      <c r="Q67" s="17">
        <v>0</v>
      </c>
      <c r="R67" s="18">
        <f>Q67*$O$5</f>
        <v>0</v>
      </c>
      <c r="S67" s="17">
        <v>0</v>
      </c>
      <c r="T67" s="18">
        <f>S67*$O$5</f>
        <v>0</v>
      </c>
      <c r="U67" s="17">
        <v>0</v>
      </c>
      <c r="V67" s="18">
        <f>U67*$O$5</f>
        <v>0</v>
      </c>
      <c r="W67" s="17">
        <v>0</v>
      </c>
      <c r="X67" s="18">
        <f>W67*$O$5</f>
        <v>0</v>
      </c>
      <c r="Y67" s="17">
        <v>0</v>
      </c>
      <c r="Z67" s="18">
        <f>Y67*$Y$5</f>
        <v>0</v>
      </c>
      <c r="AA67" s="17">
        <v>0</v>
      </c>
      <c r="AB67" s="18">
        <f>AA67*$AA$5</f>
        <v>0</v>
      </c>
      <c r="AC67" s="17">
        <v>0</v>
      </c>
      <c r="AD67" s="18">
        <f>AC67*$AC$5</f>
        <v>0</v>
      </c>
      <c r="AE67" s="18">
        <f>SUM(P67,Z67,AB67,AD67)</f>
        <v>0</v>
      </c>
      <c r="AF67" s="17"/>
      <c r="AG67" s="17">
        <v>0</v>
      </c>
      <c r="AH67" s="78">
        <v>0</v>
      </c>
      <c r="AI67" s="77">
        <f t="shared" ref="AI67" si="161">AG67*AH67</f>
        <v>0</v>
      </c>
      <c r="AJ67" s="22">
        <f>SUM(AE67,AI67)</f>
        <v>0</v>
      </c>
      <c r="AK67" s="22">
        <f>SUM(N67,AJ67)</f>
        <v>0</v>
      </c>
    </row>
    <row r="68" spans="1:38" hidden="1" x14ac:dyDescent="0.25">
      <c r="A68" s="107" t="s">
        <v>72</v>
      </c>
      <c r="B68" s="17">
        <v>0</v>
      </c>
      <c r="C68" s="18">
        <f t="shared" ref="C68" si="162">B68*$B$5</f>
        <v>0</v>
      </c>
      <c r="D68" s="17">
        <v>0</v>
      </c>
      <c r="E68" s="18">
        <f t="shared" ref="E68" si="163">D68*$D$5</f>
        <v>0</v>
      </c>
      <c r="F68" s="17">
        <v>0</v>
      </c>
      <c r="G68" s="18">
        <f t="shared" ref="G68" si="164">F68*$F$5</f>
        <v>0</v>
      </c>
      <c r="H68" s="17">
        <v>0</v>
      </c>
      <c r="I68" s="18">
        <f t="shared" ref="I68" si="165">H68*$H$5</f>
        <v>0</v>
      </c>
      <c r="J68" s="17"/>
      <c r="K68" s="19">
        <v>0</v>
      </c>
      <c r="L68" s="20">
        <v>0</v>
      </c>
      <c r="M68" s="77">
        <f t="shared" ref="M68" si="166">K68*L68</f>
        <v>0</v>
      </c>
      <c r="N68" s="22">
        <f t="shared" ref="N68" si="167">SUM(C68,E68,G68,I68,M68)</f>
        <v>0</v>
      </c>
      <c r="O68" s="17">
        <v>0</v>
      </c>
      <c r="P68" s="18">
        <f t="shared" ref="P68" si="168">O68*$O$5</f>
        <v>0</v>
      </c>
      <c r="Q68" s="17">
        <v>0</v>
      </c>
      <c r="R68" s="18">
        <f t="shared" ref="R68" si="169">Q68*$O$5</f>
        <v>0</v>
      </c>
      <c r="S68" s="17">
        <v>0</v>
      </c>
      <c r="T68" s="18">
        <f t="shared" ref="T68" si="170">S68*$O$5</f>
        <v>0</v>
      </c>
      <c r="U68" s="17">
        <v>0</v>
      </c>
      <c r="V68" s="18">
        <f t="shared" ref="V68" si="171">U68*$O$5</f>
        <v>0</v>
      </c>
      <c r="W68" s="17">
        <v>0</v>
      </c>
      <c r="X68" s="18">
        <f t="shared" ref="X68" si="172">W68*$O$5</f>
        <v>0</v>
      </c>
      <c r="Y68" s="17">
        <v>0</v>
      </c>
      <c r="Z68" s="18">
        <f t="shared" ref="Z68" si="173">Y68*$Y$5</f>
        <v>0</v>
      </c>
      <c r="AA68" s="17">
        <v>0</v>
      </c>
      <c r="AB68" s="18">
        <f t="shared" ref="AB68" si="174">AA68*$AA$5</f>
        <v>0</v>
      </c>
      <c r="AC68" s="17">
        <v>0</v>
      </c>
      <c r="AD68" s="18">
        <f t="shared" ref="AD68" si="175">AC68*$AC$5</f>
        <v>0</v>
      </c>
      <c r="AE68" s="18">
        <f t="shared" ref="AE68" si="176">SUM(P68,Z68,AB68,AD68)</f>
        <v>0</v>
      </c>
      <c r="AF68" s="17"/>
      <c r="AG68" s="17">
        <v>0</v>
      </c>
      <c r="AH68" s="78">
        <v>0</v>
      </c>
      <c r="AI68" s="77">
        <f t="shared" ref="AI68" si="177">AG68*AH68</f>
        <v>0</v>
      </c>
      <c r="AJ68" s="22">
        <f t="shared" ref="AJ68" si="178">SUM(AE68,AI68)</f>
        <v>0</v>
      </c>
      <c r="AK68" s="22">
        <f t="shared" ref="AK68" si="179">SUM(N68,AJ68)</f>
        <v>0</v>
      </c>
    </row>
    <row r="69" spans="1:38" hidden="1" x14ac:dyDescent="0.25">
      <c r="A69" s="107" t="s">
        <v>73</v>
      </c>
      <c r="B69" s="17">
        <v>0</v>
      </c>
      <c r="C69" s="18">
        <f>B69*$B$5</f>
        <v>0</v>
      </c>
      <c r="D69" s="17">
        <v>0</v>
      </c>
      <c r="E69" s="18">
        <f>D69*$D$5</f>
        <v>0</v>
      </c>
      <c r="F69" s="17">
        <v>0</v>
      </c>
      <c r="G69" s="18">
        <f>F69*$F$5</f>
        <v>0</v>
      </c>
      <c r="H69" s="17">
        <v>0</v>
      </c>
      <c r="I69" s="18">
        <f>H69*$H$5</f>
        <v>0</v>
      </c>
      <c r="J69" s="17"/>
      <c r="K69" s="19">
        <v>0</v>
      </c>
      <c r="L69" s="20">
        <v>0</v>
      </c>
      <c r="M69" s="77">
        <f t="shared" si="160"/>
        <v>0</v>
      </c>
      <c r="N69" s="22">
        <f t="shared" ref="N69" si="180">SUM(C69,E69,G69,I69,M69)</f>
        <v>0</v>
      </c>
      <c r="O69" s="17">
        <v>0</v>
      </c>
      <c r="P69" s="18">
        <f t="shared" ref="P69" si="181">O69*$O$5</f>
        <v>0</v>
      </c>
      <c r="Q69" s="17">
        <v>0</v>
      </c>
      <c r="R69" s="18">
        <f t="shared" ref="R69" si="182">Q69*$O$5</f>
        <v>0</v>
      </c>
      <c r="S69" s="17">
        <v>0</v>
      </c>
      <c r="T69" s="18">
        <f t="shared" ref="T69" si="183">S69*$O$5</f>
        <v>0</v>
      </c>
      <c r="U69" s="17">
        <v>0</v>
      </c>
      <c r="V69" s="18">
        <f t="shared" ref="V69" si="184">U69*$O$5</f>
        <v>0</v>
      </c>
      <c r="W69" s="17">
        <v>0</v>
      </c>
      <c r="X69" s="18">
        <f t="shared" ref="X69" si="185">W69*$O$5</f>
        <v>0</v>
      </c>
      <c r="Y69" s="17">
        <v>0</v>
      </c>
      <c r="Z69" s="18">
        <f t="shared" ref="Z69" si="186">Y69*$Y$5</f>
        <v>0</v>
      </c>
      <c r="AA69" s="17">
        <v>0</v>
      </c>
      <c r="AB69" s="18">
        <f t="shared" ref="AB69" si="187">AA69*$AA$5</f>
        <v>0</v>
      </c>
      <c r="AC69" s="17">
        <v>0</v>
      </c>
      <c r="AD69" s="18">
        <f t="shared" ref="AD69" si="188">AC69*$AC$5</f>
        <v>0</v>
      </c>
      <c r="AE69" s="18">
        <f>SUM(P69,Z69,AB69,AD69)</f>
        <v>0</v>
      </c>
      <c r="AF69" s="17"/>
      <c r="AG69" s="17">
        <v>0</v>
      </c>
      <c r="AH69" s="78">
        <v>0</v>
      </c>
      <c r="AI69" s="77">
        <f>AG69*AH69</f>
        <v>0</v>
      </c>
      <c r="AJ69" s="22">
        <f>SUM(AE69,AI69)</f>
        <v>0</v>
      </c>
      <c r="AK69" s="22">
        <f>SUM(N69,AJ69)</f>
        <v>0</v>
      </c>
    </row>
    <row r="70" spans="1:38" hidden="1" x14ac:dyDescent="0.25">
      <c r="A70" s="106" t="s">
        <v>26</v>
      </c>
      <c r="B70" s="17"/>
      <c r="C70" s="18"/>
      <c r="D70" s="17"/>
      <c r="E70" s="18"/>
      <c r="F70" s="17"/>
      <c r="G70" s="18"/>
      <c r="H70" s="17"/>
      <c r="I70" s="18"/>
      <c r="J70" s="17"/>
      <c r="K70" s="79"/>
      <c r="L70" s="77"/>
      <c r="M70" s="77"/>
      <c r="N70" s="29">
        <f>SUM(N67:N69)</f>
        <v>0</v>
      </c>
      <c r="O70" s="17"/>
      <c r="P70" s="17"/>
      <c r="Q70" s="17"/>
      <c r="R70" s="17"/>
      <c r="S70" s="17"/>
      <c r="T70" s="17"/>
      <c r="U70" s="17"/>
      <c r="V70" s="17"/>
      <c r="W70" s="17"/>
      <c r="X70" s="17"/>
      <c r="Y70" s="17"/>
      <c r="Z70" s="17"/>
      <c r="AA70" s="17"/>
      <c r="AB70" s="17"/>
      <c r="AC70" s="17"/>
      <c r="AD70" s="17"/>
      <c r="AE70" s="18"/>
      <c r="AF70" s="19"/>
      <c r="AG70" s="19"/>
      <c r="AH70" s="19"/>
      <c r="AI70" s="18"/>
      <c r="AJ70" s="80">
        <f>SUM(AJ67:AJ69)</f>
        <v>0</v>
      </c>
      <c r="AK70" s="33">
        <f>SUM(N70,AJ70)</f>
        <v>0</v>
      </c>
    </row>
    <row r="71" spans="1:38" hidden="1" x14ac:dyDescent="0.25">
      <c r="A71" s="106" t="s">
        <v>74</v>
      </c>
      <c r="B71" s="74"/>
      <c r="C71" s="74"/>
      <c r="D71" s="74"/>
      <c r="E71" s="74"/>
      <c r="F71" s="74"/>
      <c r="G71" s="74"/>
      <c r="H71" s="74"/>
      <c r="I71" s="74"/>
      <c r="J71" s="39"/>
      <c r="K71" s="39"/>
      <c r="L71" s="39"/>
      <c r="M71" s="39"/>
      <c r="N71" s="39"/>
      <c r="O71" s="57"/>
      <c r="P71" s="57"/>
      <c r="Q71" s="57"/>
      <c r="R71" s="57"/>
      <c r="S71" s="57"/>
      <c r="T71" s="57"/>
      <c r="U71" s="57"/>
      <c r="V71" s="57"/>
      <c r="W71" s="57"/>
      <c r="X71" s="57"/>
      <c r="Y71" s="57"/>
      <c r="Z71" s="57"/>
      <c r="AA71" s="57"/>
      <c r="AB71" s="57"/>
      <c r="AC71" s="57"/>
      <c r="AD71" s="57"/>
      <c r="AE71" s="57"/>
      <c r="AF71" s="17"/>
      <c r="AG71" s="17"/>
      <c r="AH71" s="17"/>
      <c r="AI71" s="17"/>
      <c r="AJ71" s="39"/>
      <c r="AK71" s="39"/>
    </row>
    <row r="72" spans="1:38" hidden="1" x14ac:dyDescent="0.25">
      <c r="A72" s="107" t="s">
        <v>75</v>
      </c>
      <c r="B72" s="17">
        <v>0</v>
      </c>
      <c r="C72" s="18">
        <f>B72*$B$5</f>
        <v>0</v>
      </c>
      <c r="D72" s="17">
        <v>0</v>
      </c>
      <c r="E72" s="18">
        <f>D72*$D$5</f>
        <v>0</v>
      </c>
      <c r="F72" s="17">
        <v>0</v>
      </c>
      <c r="G72" s="18">
        <f>F72*$F$5</f>
        <v>0</v>
      </c>
      <c r="H72" s="17">
        <v>0</v>
      </c>
      <c r="I72" s="18">
        <f>H72*$H$5</f>
        <v>0</v>
      </c>
      <c r="J72" s="17"/>
      <c r="K72" s="19">
        <v>0</v>
      </c>
      <c r="L72" s="20">
        <v>0</v>
      </c>
      <c r="M72" s="77">
        <f t="shared" ref="M72:M74" si="189">K72*L72</f>
        <v>0</v>
      </c>
      <c r="N72" s="22">
        <f>SUM(C72,E72,G72,I72,M72)</f>
        <v>0</v>
      </c>
      <c r="O72" s="17">
        <v>0</v>
      </c>
      <c r="P72" s="18">
        <f>O72*$O$5</f>
        <v>0</v>
      </c>
      <c r="Q72" s="17">
        <v>0</v>
      </c>
      <c r="R72" s="18">
        <f>Q72*$O$5</f>
        <v>0</v>
      </c>
      <c r="S72" s="17">
        <v>0</v>
      </c>
      <c r="T72" s="18">
        <f>S72*$O$5</f>
        <v>0</v>
      </c>
      <c r="U72" s="17">
        <v>0</v>
      </c>
      <c r="V72" s="18">
        <f>U72*$O$5</f>
        <v>0</v>
      </c>
      <c r="W72" s="17">
        <v>0</v>
      </c>
      <c r="X72" s="18">
        <f>W72*$O$5</f>
        <v>0</v>
      </c>
      <c r="Y72" s="17">
        <v>0</v>
      </c>
      <c r="Z72" s="18">
        <f>Y72*$Y$5</f>
        <v>0</v>
      </c>
      <c r="AA72" s="17">
        <v>0</v>
      </c>
      <c r="AB72" s="18">
        <f>AA72*$AA$5</f>
        <v>0</v>
      </c>
      <c r="AC72" s="17">
        <v>0</v>
      </c>
      <c r="AD72" s="18">
        <f>AC72*$AC$5</f>
        <v>0</v>
      </c>
      <c r="AE72" s="18">
        <f>SUM(P72,Z72,AB72,AD72)</f>
        <v>0</v>
      </c>
      <c r="AF72" s="17"/>
      <c r="AG72" s="17">
        <v>0</v>
      </c>
      <c r="AH72" s="78">
        <v>0</v>
      </c>
      <c r="AI72" s="77">
        <f t="shared" ref="AI72:AI74" si="190">AG72*AH72</f>
        <v>0</v>
      </c>
      <c r="AJ72" s="22">
        <f>SUM(AE72,AI72)</f>
        <v>0</v>
      </c>
      <c r="AK72" s="22">
        <f>SUM(N72,AJ72)</f>
        <v>0</v>
      </c>
    </row>
    <row r="73" spans="1:38" hidden="1" x14ac:dyDescent="0.25">
      <c r="A73" s="107" t="s">
        <v>76</v>
      </c>
      <c r="B73" s="17">
        <v>0</v>
      </c>
      <c r="C73" s="18">
        <f>B73*$B$5</f>
        <v>0</v>
      </c>
      <c r="D73" s="17">
        <v>0</v>
      </c>
      <c r="E73" s="18">
        <f>D73*$D$5</f>
        <v>0</v>
      </c>
      <c r="F73" s="17">
        <v>0</v>
      </c>
      <c r="G73" s="18">
        <f>F73*$F$5</f>
        <v>0</v>
      </c>
      <c r="H73" s="17">
        <v>0</v>
      </c>
      <c r="I73" s="18">
        <f>H73*$H$5</f>
        <v>0</v>
      </c>
      <c r="J73" s="17"/>
      <c r="K73" s="19">
        <v>0</v>
      </c>
      <c r="L73" s="20">
        <v>0</v>
      </c>
      <c r="M73" s="77">
        <f t="shared" ref="M73" si="191">K73*L73</f>
        <v>0</v>
      </c>
      <c r="N73" s="22">
        <f t="shared" ref="N73" si="192">SUM(C73,E73,G73,I73,M73)</f>
        <v>0</v>
      </c>
      <c r="O73" s="17">
        <v>0</v>
      </c>
      <c r="P73" s="18">
        <f t="shared" ref="P73" si="193">O73*$O$5</f>
        <v>0</v>
      </c>
      <c r="Q73" s="17">
        <v>0</v>
      </c>
      <c r="R73" s="18">
        <f t="shared" ref="R73" si="194">Q73*$O$5</f>
        <v>0</v>
      </c>
      <c r="S73" s="17">
        <v>0</v>
      </c>
      <c r="T73" s="18">
        <f t="shared" ref="T73" si="195">S73*$O$5</f>
        <v>0</v>
      </c>
      <c r="U73" s="17">
        <v>0</v>
      </c>
      <c r="V73" s="18">
        <f t="shared" ref="V73" si="196">U73*$O$5</f>
        <v>0</v>
      </c>
      <c r="W73" s="17">
        <v>0</v>
      </c>
      <c r="X73" s="18">
        <f t="shared" ref="X73" si="197">W73*$O$5</f>
        <v>0</v>
      </c>
      <c r="Y73" s="17">
        <v>0</v>
      </c>
      <c r="Z73" s="18">
        <f t="shared" ref="Z73" si="198">Y73*$Y$5</f>
        <v>0</v>
      </c>
      <c r="AA73" s="17">
        <v>0</v>
      </c>
      <c r="AB73" s="18">
        <f t="shared" ref="AB73" si="199">AA73*$AA$5</f>
        <v>0</v>
      </c>
      <c r="AC73" s="17">
        <v>0</v>
      </c>
      <c r="AD73" s="18">
        <f t="shared" ref="AD73" si="200">AC73*$AC$5</f>
        <v>0</v>
      </c>
      <c r="AE73" s="18">
        <f>SUM(P73,Z73,AB73,AD73)</f>
        <v>0</v>
      </c>
      <c r="AF73" s="17"/>
      <c r="AG73" s="17">
        <v>0</v>
      </c>
      <c r="AH73" s="78">
        <v>0</v>
      </c>
      <c r="AI73" s="77">
        <f t="shared" ref="AI73" si="201">AG73*AH73</f>
        <v>0</v>
      </c>
      <c r="AJ73" s="22">
        <f>SUM(AE73,AI73)</f>
        <v>0</v>
      </c>
      <c r="AK73" s="22">
        <f>SUM(N73,AJ73)</f>
        <v>0</v>
      </c>
    </row>
    <row r="74" spans="1:38" hidden="1" x14ac:dyDescent="0.25">
      <c r="A74" s="107" t="s">
        <v>134</v>
      </c>
      <c r="B74" s="17">
        <v>0</v>
      </c>
      <c r="C74" s="18">
        <f>B74*$B$5</f>
        <v>0</v>
      </c>
      <c r="D74" s="17">
        <v>0</v>
      </c>
      <c r="E74" s="18">
        <f>D74*$D$5</f>
        <v>0</v>
      </c>
      <c r="F74" s="17">
        <v>0</v>
      </c>
      <c r="G74" s="18">
        <f>F74*$F$5</f>
        <v>0</v>
      </c>
      <c r="H74" s="17">
        <v>0</v>
      </c>
      <c r="I74" s="18">
        <f>H74*$H$5</f>
        <v>0</v>
      </c>
      <c r="J74" s="17"/>
      <c r="K74" s="19">
        <v>0</v>
      </c>
      <c r="L74" s="20">
        <v>0</v>
      </c>
      <c r="M74" s="77">
        <f t="shared" si="189"/>
        <v>0</v>
      </c>
      <c r="N74" s="22">
        <f t="shared" ref="N74" si="202">SUM(C74,E74,G74,I74,M74)</f>
        <v>0</v>
      </c>
      <c r="O74" s="17">
        <v>0</v>
      </c>
      <c r="P74" s="18">
        <f t="shared" ref="P74" si="203">O74*$O$5</f>
        <v>0</v>
      </c>
      <c r="Q74" s="17">
        <v>0</v>
      </c>
      <c r="R74" s="18">
        <f t="shared" ref="R74" si="204">Q74*$O$5</f>
        <v>0</v>
      </c>
      <c r="S74" s="17">
        <v>0</v>
      </c>
      <c r="T74" s="18">
        <f t="shared" ref="T74" si="205">S74*$O$5</f>
        <v>0</v>
      </c>
      <c r="U74" s="17">
        <v>0</v>
      </c>
      <c r="V74" s="18">
        <f t="shared" ref="V74" si="206">U74*$O$5</f>
        <v>0</v>
      </c>
      <c r="W74" s="17">
        <v>0</v>
      </c>
      <c r="X74" s="18">
        <f t="shared" ref="X74" si="207">W74*$O$5</f>
        <v>0</v>
      </c>
      <c r="Y74" s="17">
        <v>0</v>
      </c>
      <c r="Z74" s="18">
        <f t="shared" ref="Z74" si="208">Y74*$Y$5</f>
        <v>0</v>
      </c>
      <c r="AA74" s="17">
        <v>0</v>
      </c>
      <c r="AB74" s="18">
        <f t="shared" ref="AB74" si="209">AA74*$AA$5</f>
        <v>0</v>
      </c>
      <c r="AC74" s="17">
        <v>0</v>
      </c>
      <c r="AD74" s="18">
        <f t="shared" ref="AD74" si="210">AC74*$AC$5</f>
        <v>0</v>
      </c>
      <c r="AE74" s="18">
        <f>SUM(P74,Z74,AB74,AD74)</f>
        <v>0</v>
      </c>
      <c r="AF74" s="17"/>
      <c r="AG74" s="17">
        <v>0</v>
      </c>
      <c r="AH74" s="78">
        <v>0</v>
      </c>
      <c r="AI74" s="77">
        <f t="shared" si="190"/>
        <v>0</v>
      </c>
      <c r="AJ74" s="22">
        <f>SUM(AE74,AI74)</f>
        <v>0</v>
      </c>
      <c r="AK74" s="22">
        <f>SUM(N74,AJ74)</f>
        <v>0</v>
      </c>
    </row>
    <row r="75" spans="1:38" hidden="1" x14ac:dyDescent="0.25">
      <c r="A75" s="106" t="s">
        <v>31</v>
      </c>
      <c r="B75" s="22"/>
      <c r="C75" s="22"/>
      <c r="D75" s="22"/>
      <c r="E75" s="22"/>
      <c r="F75" s="22"/>
      <c r="G75" s="22"/>
      <c r="H75" s="22"/>
      <c r="I75" s="22"/>
      <c r="J75" s="40"/>
      <c r="K75" s="40"/>
      <c r="L75" s="40"/>
      <c r="M75" s="44"/>
      <c r="N75" s="29">
        <f>SUM(N72:N74)</f>
        <v>0</v>
      </c>
      <c r="O75" s="22"/>
      <c r="P75" s="22"/>
      <c r="Q75" s="22"/>
      <c r="R75" s="22"/>
      <c r="S75" s="22"/>
      <c r="T75" s="22"/>
      <c r="U75" s="22"/>
      <c r="V75" s="22"/>
      <c r="W75" s="22"/>
      <c r="X75" s="22"/>
      <c r="Y75" s="22"/>
      <c r="Z75" s="22"/>
      <c r="AA75" s="22"/>
      <c r="AB75" s="22"/>
      <c r="AC75" s="22"/>
      <c r="AD75" s="22"/>
      <c r="AE75" s="18"/>
      <c r="AF75" s="40"/>
      <c r="AG75" s="40"/>
      <c r="AH75" s="40"/>
      <c r="AI75" s="18"/>
      <c r="AJ75" s="47">
        <f>SUM(AJ72:AJ74)</f>
        <v>0</v>
      </c>
      <c r="AK75" s="48">
        <f>SUM(N75,AJ75)</f>
        <v>0</v>
      </c>
    </row>
    <row r="76" spans="1:38" hidden="1" x14ac:dyDescent="0.25">
      <c r="A76" s="106" t="s">
        <v>77</v>
      </c>
      <c r="B76" s="74"/>
      <c r="C76" s="74"/>
      <c r="D76" s="74"/>
      <c r="E76" s="74"/>
      <c r="F76" s="74"/>
      <c r="G76" s="74"/>
      <c r="H76" s="74"/>
      <c r="I76" s="74"/>
      <c r="J76" s="51"/>
      <c r="K76" s="51"/>
      <c r="L76" s="51"/>
      <c r="M76" s="51"/>
      <c r="N76" s="51"/>
      <c r="O76" s="57"/>
      <c r="P76" s="57"/>
      <c r="Q76" s="57"/>
      <c r="R76" s="57"/>
      <c r="S76" s="57"/>
      <c r="T76" s="57"/>
      <c r="U76" s="57"/>
      <c r="V76" s="57"/>
      <c r="W76" s="57"/>
      <c r="X76" s="57"/>
      <c r="Y76" s="57"/>
      <c r="Z76" s="57"/>
      <c r="AA76" s="57"/>
      <c r="AB76" s="57"/>
      <c r="AC76" s="57"/>
      <c r="AD76" s="57"/>
      <c r="AE76" s="57"/>
      <c r="AF76" s="105"/>
      <c r="AG76" s="105"/>
      <c r="AH76" s="105"/>
      <c r="AI76" s="105"/>
      <c r="AJ76" s="51"/>
      <c r="AK76" s="51"/>
    </row>
    <row r="77" spans="1:38" s="53" customFormat="1" hidden="1" x14ac:dyDescent="0.25">
      <c r="A77" s="107" t="s">
        <v>78</v>
      </c>
      <c r="B77" s="17">
        <v>0</v>
      </c>
      <c r="C77" s="18">
        <f>B77*$B$5</f>
        <v>0</v>
      </c>
      <c r="D77" s="17">
        <v>0</v>
      </c>
      <c r="E77" s="18">
        <f>D77*$D$5</f>
        <v>0</v>
      </c>
      <c r="F77" s="17">
        <v>0</v>
      </c>
      <c r="G77" s="18">
        <f>F77*$F$5</f>
        <v>0</v>
      </c>
      <c r="H77" s="17">
        <v>0</v>
      </c>
      <c r="I77" s="18">
        <f>H77*$H$5</f>
        <v>0</v>
      </c>
      <c r="J77" s="17"/>
      <c r="K77" s="19">
        <v>0</v>
      </c>
      <c r="L77" s="20">
        <v>0</v>
      </c>
      <c r="M77" s="77">
        <f t="shared" ref="M77:M79" si="211">K77*L77</f>
        <v>0</v>
      </c>
      <c r="N77" s="22">
        <f>SUM(C77,E77,G77,I77,M77)</f>
        <v>0</v>
      </c>
      <c r="O77" s="17">
        <v>0</v>
      </c>
      <c r="P77" s="18">
        <f>O77*$O$5</f>
        <v>0</v>
      </c>
      <c r="Q77" s="17">
        <v>0</v>
      </c>
      <c r="R77" s="18">
        <f>Q77*$O$5</f>
        <v>0</v>
      </c>
      <c r="S77" s="17">
        <v>0</v>
      </c>
      <c r="T77" s="18">
        <f>S77*$O$5</f>
        <v>0</v>
      </c>
      <c r="U77" s="17">
        <v>0</v>
      </c>
      <c r="V77" s="18">
        <f>U77*$O$5</f>
        <v>0</v>
      </c>
      <c r="W77" s="17">
        <v>0</v>
      </c>
      <c r="X77" s="18">
        <f>W77*$O$5</f>
        <v>0</v>
      </c>
      <c r="Y77" s="17">
        <v>0</v>
      </c>
      <c r="Z77" s="18">
        <f>Y77*$Y$5</f>
        <v>0</v>
      </c>
      <c r="AA77" s="17">
        <v>0</v>
      </c>
      <c r="AB77" s="18">
        <f>AA77*$AA$5</f>
        <v>0</v>
      </c>
      <c r="AC77" s="17">
        <v>0</v>
      </c>
      <c r="AD77" s="18">
        <f>AC77*$AC$5</f>
        <v>0</v>
      </c>
      <c r="AE77" s="18">
        <f>SUM(P77,Z77,AB77,AD77)</f>
        <v>0</v>
      </c>
      <c r="AF77" s="17"/>
      <c r="AG77" s="17">
        <v>0</v>
      </c>
      <c r="AH77" s="78">
        <v>0</v>
      </c>
      <c r="AI77" s="77">
        <f t="shared" ref="AI77:AI78" si="212">AG77*AH77</f>
        <v>0</v>
      </c>
      <c r="AJ77" s="22">
        <f>SUM(P77,Z77,AB77,AD77,AI77)</f>
        <v>0</v>
      </c>
      <c r="AK77" s="22">
        <f>SUM(N77,AJ77)</f>
        <v>0</v>
      </c>
      <c r="AL77" s="3"/>
    </row>
    <row r="78" spans="1:38" s="53" customFormat="1" hidden="1" x14ac:dyDescent="0.25">
      <c r="A78" s="107" t="s">
        <v>79</v>
      </c>
      <c r="B78" s="17">
        <v>0</v>
      </c>
      <c r="C78" s="18">
        <f>B78*$B$5</f>
        <v>0</v>
      </c>
      <c r="D78" s="17">
        <v>0</v>
      </c>
      <c r="E78" s="18">
        <f>D78*$D$5</f>
        <v>0</v>
      </c>
      <c r="F78" s="17">
        <v>0</v>
      </c>
      <c r="G78" s="18">
        <f>F78*$F$5</f>
        <v>0</v>
      </c>
      <c r="H78" s="17">
        <v>0</v>
      </c>
      <c r="I78" s="18">
        <f>H78*$H$5</f>
        <v>0</v>
      </c>
      <c r="J78" s="17"/>
      <c r="K78" s="19">
        <v>0</v>
      </c>
      <c r="L78" s="20">
        <v>0</v>
      </c>
      <c r="M78" s="77">
        <f t="shared" si="211"/>
        <v>0</v>
      </c>
      <c r="N78" s="22">
        <f t="shared" ref="N78:N79" si="213">SUM(C78,E78,G78,I78,M78)</f>
        <v>0</v>
      </c>
      <c r="O78" s="17">
        <v>0</v>
      </c>
      <c r="P78" s="18">
        <f t="shared" ref="P78:P79" si="214">O78*$O$5</f>
        <v>0</v>
      </c>
      <c r="Q78" s="17">
        <v>0</v>
      </c>
      <c r="R78" s="18">
        <f t="shared" ref="R78:R79" si="215">Q78*$O$5</f>
        <v>0</v>
      </c>
      <c r="S78" s="17">
        <v>0</v>
      </c>
      <c r="T78" s="18">
        <f t="shared" ref="T78:T79" si="216">S78*$O$5</f>
        <v>0</v>
      </c>
      <c r="U78" s="17">
        <v>0</v>
      </c>
      <c r="V78" s="18">
        <f t="shared" ref="V78:V79" si="217">U78*$O$5</f>
        <v>0</v>
      </c>
      <c r="W78" s="17">
        <v>0</v>
      </c>
      <c r="X78" s="18">
        <f t="shared" ref="X78:X79" si="218">W78*$O$5</f>
        <v>0</v>
      </c>
      <c r="Y78" s="17">
        <v>0</v>
      </c>
      <c r="Z78" s="18">
        <f t="shared" ref="Z78:Z79" si="219">Y78*$Y$5</f>
        <v>0</v>
      </c>
      <c r="AA78" s="17">
        <v>0</v>
      </c>
      <c r="AB78" s="18">
        <f t="shared" ref="AB78:AB79" si="220">AA78*$AA$5</f>
        <v>0</v>
      </c>
      <c r="AC78" s="17">
        <v>0</v>
      </c>
      <c r="AD78" s="18">
        <f t="shared" ref="AD78:AD79" si="221">AC78*$AC$5</f>
        <v>0</v>
      </c>
      <c r="AE78" s="18">
        <f>SUM(P78,Z78,AB78,AD78)</f>
        <v>0</v>
      </c>
      <c r="AF78" s="17"/>
      <c r="AG78" s="17">
        <v>0</v>
      </c>
      <c r="AH78" s="78">
        <v>0</v>
      </c>
      <c r="AI78" s="77">
        <f t="shared" si="212"/>
        <v>0</v>
      </c>
      <c r="AJ78" s="22">
        <f>SUM(AE78,AI78)</f>
        <v>0</v>
      </c>
      <c r="AK78" s="22">
        <f>SUM(N78,AJ78)</f>
        <v>0</v>
      </c>
      <c r="AL78" s="3"/>
    </row>
    <row r="79" spans="1:38" s="53" customFormat="1" hidden="1" x14ac:dyDescent="0.25">
      <c r="A79" s="107" t="s">
        <v>80</v>
      </c>
      <c r="B79" s="17">
        <v>0</v>
      </c>
      <c r="C79" s="18">
        <f>B79*$B$5</f>
        <v>0</v>
      </c>
      <c r="D79" s="17">
        <v>0</v>
      </c>
      <c r="E79" s="18">
        <f>D79*$D$5</f>
        <v>0</v>
      </c>
      <c r="F79" s="17">
        <v>0</v>
      </c>
      <c r="G79" s="18">
        <f>F79*$F$5</f>
        <v>0</v>
      </c>
      <c r="H79" s="17">
        <v>0</v>
      </c>
      <c r="I79" s="18">
        <f>H79*$H$5</f>
        <v>0</v>
      </c>
      <c r="J79" s="17"/>
      <c r="K79" s="19">
        <v>0</v>
      </c>
      <c r="L79" s="20">
        <v>0</v>
      </c>
      <c r="M79" s="77">
        <f t="shared" si="211"/>
        <v>0</v>
      </c>
      <c r="N79" s="22">
        <f t="shared" si="213"/>
        <v>0</v>
      </c>
      <c r="O79" s="17">
        <v>0</v>
      </c>
      <c r="P79" s="18">
        <f t="shared" si="214"/>
        <v>0</v>
      </c>
      <c r="Q79" s="17">
        <v>0</v>
      </c>
      <c r="R79" s="18">
        <f t="shared" si="215"/>
        <v>0</v>
      </c>
      <c r="S79" s="17">
        <v>0</v>
      </c>
      <c r="T79" s="18">
        <f t="shared" si="216"/>
        <v>0</v>
      </c>
      <c r="U79" s="17">
        <v>0</v>
      </c>
      <c r="V79" s="18">
        <f t="shared" si="217"/>
        <v>0</v>
      </c>
      <c r="W79" s="17">
        <v>0</v>
      </c>
      <c r="X79" s="18">
        <f t="shared" si="218"/>
        <v>0</v>
      </c>
      <c r="Y79" s="17">
        <v>0</v>
      </c>
      <c r="Z79" s="18">
        <f t="shared" si="219"/>
        <v>0</v>
      </c>
      <c r="AA79" s="17">
        <v>0</v>
      </c>
      <c r="AB79" s="18">
        <f t="shared" si="220"/>
        <v>0</v>
      </c>
      <c r="AC79" s="17">
        <v>0</v>
      </c>
      <c r="AD79" s="18">
        <f t="shared" si="221"/>
        <v>0</v>
      </c>
      <c r="AE79" s="18">
        <f>SUM(P79,Z79,AB79,AD79)</f>
        <v>0</v>
      </c>
      <c r="AF79" s="17"/>
      <c r="AG79" s="17">
        <v>0</v>
      </c>
      <c r="AH79" s="78">
        <v>0</v>
      </c>
      <c r="AI79" s="77">
        <f>AG79*AH79</f>
        <v>0</v>
      </c>
      <c r="AJ79" s="22">
        <f>SUM(AE79,AI79)</f>
        <v>0</v>
      </c>
      <c r="AK79" s="22">
        <f>SUM(N79,AJ79)</f>
        <v>0</v>
      </c>
      <c r="AL79" s="3"/>
    </row>
    <row r="80" spans="1:38" hidden="1" x14ac:dyDescent="0.25">
      <c r="A80" s="106" t="s">
        <v>36</v>
      </c>
      <c r="B80" s="22"/>
      <c r="C80" s="22"/>
      <c r="D80" s="22"/>
      <c r="E80" s="22"/>
      <c r="F80" s="22"/>
      <c r="G80" s="22"/>
      <c r="H80" s="22"/>
      <c r="I80" s="22"/>
      <c r="J80" s="40"/>
      <c r="K80" s="40"/>
      <c r="L80" s="40"/>
      <c r="M80" s="44"/>
      <c r="N80" s="29">
        <f>SUM(N77:N79)</f>
        <v>0</v>
      </c>
      <c r="O80" s="22"/>
      <c r="P80" s="22"/>
      <c r="Q80" s="22"/>
      <c r="R80" s="22"/>
      <c r="S80" s="22"/>
      <c r="T80" s="22"/>
      <c r="U80" s="22"/>
      <c r="V80" s="22"/>
      <c r="W80" s="22"/>
      <c r="X80" s="22"/>
      <c r="Y80" s="22"/>
      <c r="Z80" s="22"/>
      <c r="AA80" s="22"/>
      <c r="AB80" s="22"/>
      <c r="AC80" s="22"/>
      <c r="AD80" s="22"/>
      <c r="AE80" s="18"/>
      <c r="AF80" s="40"/>
      <c r="AG80" s="40"/>
      <c r="AH80" s="40"/>
      <c r="AI80" s="18"/>
      <c r="AJ80" s="47">
        <f>SUM(AJ77:AJ79)</f>
        <v>0</v>
      </c>
      <c r="AK80" s="33">
        <f>SUM(N80,AJ80)</f>
        <v>0</v>
      </c>
    </row>
    <row r="81" spans="1:37" hidden="1" x14ac:dyDescent="0.25">
      <c r="A81" s="106" t="s">
        <v>81</v>
      </c>
      <c r="B81" s="74"/>
      <c r="C81" s="74"/>
      <c r="D81" s="74"/>
      <c r="E81" s="74"/>
      <c r="F81" s="74"/>
      <c r="G81" s="74"/>
      <c r="H81" s="74"/>
      <c r="I81" s="74"/>
      <c r="J81" s="51"/>
      <c r="K81" s="51"/>
      <c r="L81" s="51"/>
      <c r="M81" s="51"/>
      <c r="N81" s="51"/>
      <c r="O81" s="57"/>
      <c r="P81" s="57"/>
      <c r="Q81" s="57"/>
      <c r="R81" s="57"/>
      <c r="S81" s="57"/>
      <c r="T81" s="57"/>
      <c r="U81" s="57"/>
      <c r="V81" s="57"/>
      <c r="W81" s="57"/>
      <c r="X81" s="57"/>
      <c r="Y81" s="57"/>
      <c r="Z81" s="57"/>
      <c r="AA81" s="57"/>
      <c r="AB81" s="57"/>
      <c r="AC81" s="57"/>
      <c r="AD81" s="57"/>
      <c r="AE81" s="57"/>
      <c r="AF81" s="105"/>
      <c r="AG81" s="105"/>
      <c r="AH81" s="105"/>
      <c r="AI81" s="105"/>
      <c r="AJ81" s="51"/>
      <c r="AK81" s="51"/>
    </row>
    <row r="82" spans="1:37" hidden="1" x14ac:dyDescent="0.25">
      <c r="A82" s="107" t="s">
        <v>82</v>
      </c>
      <c r="B82" s="17">
        <v>0</v>
      </c>
      <c r="C82" s="18">
        <f>B82*$B$5</f>
        <v>0</v>
      </c>
      <c r="D82" s="17">
        <v>0</v>
      </c>
      <c r="E82" s="18">
        <f>D82*$D$5</f>
        <v>0</v>
      </c>
      <c r="F82" s="17">
        <v>0</v>
      </c>
      <c r="G82" s="18">
        <f>F82*$F$5</f>
        <v>0</v>
      </c>
      <c r="H82" s="17">
        <v>0</v>
      </c>
      <c r="I82" s="18">
        <f>H82*$H$5</f>
        <v>0</v>
      </c>
      <c r="J82" s="81"/>
      <c r="K82" s="19">
        <v>0</v>
      </c>
      <c r="L82" s="20">
        <v>0</v>
      </c>
      <c r="M82" s="77">
        <f t="shared" ref="M82:M84" si="222">K82*L82</f>
        <v>0</v>
      </c>
      <c r="N82" s="22">
        <f>SUM(C82,E82,G82,I82,M82)</f>
        <v>0</v>
      </c>
      <c r="O82" s="17">
        <v>0</v>
      </c>
      <c r="P82" s="18">
        <f>O82*$O$5</f>
        <v>0</v>
      </c>
      <c r="Q82" s="17">
        <v>0</v>
      </c>
      <c r="R82" s="18">
        <f>Q82*$O$5</f>
        <v>0</v>
      </c>
      <c r="S82" s="17">
        <v>0</v>
      </c>
      <c r="T82" s="18">
        <f>S82*$O$5</f>
        <v>0</v>
      </c>
      <c r="U82" s="17">
        <v>0</v>
      </c>
      <c r="V82" s="18">
        <f>U82*$O$5</f>
        <v>0</v>
      </c>
      <c r="W82" s="17">
        <v>0</v>
      </c>
      <c r="X82" s="18">
        <f>W82*$O$5</f>
        <v>0</v>
      </c>
      <c r="Y82" s="17">
        <v>0</v>
      </c>
      <c r="Z82" s="18">
        <f>Y82*$Y$5</f>
        <v>0</v>
      </c>
      <c r="AA82" s="17">
        <v>0</v>
      </c>
      <c r="AB82" s="18">
        <f>AA82*$AA$5</f>
        <v>0</v>
      </c>
      <c r="AC82" s="17">
        <v>0</v>
      </c>
      <c r="AD82" s="18">
        <f>AC82*$AC$5</f>
        <v>0</v>
      </c>
      <c r="AE82" s="18">
        <f>SUM(P82,Z82,AB82,AD82)</f>
        <v>0</v>
      </c>
      <c r="AF82" s="17"/>
      <c r="AG82" s="17">
        <v>0</v>
      </c>
      <c r="AH82" s="78">
        <v>0</v>
      </c>
      <c r="AI82" s="77">
        <f t="shared" ref="AI82:AI83" si="223">AG82*AH82</f>
        <v>0</v>
      </c>
      <c r="AJ82" s="22">
        <f>SUM(P82,Z82,AB82,AD82,AI82)</f>
        <v>0</v>
      </c>
      <c r="AK82" s="22">
        <f>SUM(N82,AJ82)</f>
        <v>0</v>
      </c>
    </row>
    <row r="83" spans="1:37" hidden="1" x14ac:dyDescent="0.25">
      <c r="A83" s="107" t="s">
        <v>83</v>
      </c>
      <c r="B83" s="17">
        <v>0</v>
      </c>
      <c r="C83" s="18">
        <f>B83*$B$5</f>
        <v>0</v>
      </c>
      <c r="D83" s="17">
        <v>0</v>
      </c>
      <c r="E83" s="18">
        <f>D83*$D$5</f>
        <v>0</v>
      </c>
      <c r="F83" s="17">
        <v>0</v>
      </c>
      <c r="G83" s="18">
        <f>F83*$F$5</f>
        <v>0</v>
      </c>
      <c r="H83" s="17">
        <v>0</v>
      </c>
      <c r="I83" s="18">
        <f>H83*$H$5</f>
        <v>0</v>
      </c>
      <c r="J83" s="81"/>
      <c r="K83" s="19">
        <v>0</v>
      </c>
      <c r="L83" s="20">
        <v>0</v>
      </c>
      <c r="M83" s="77">
        <f t="shared" si="222"/>
        <v>0</v>
      </c>
      <c r="N83" s="22">
        <f t="shared" ref="N83:N84" si="224">SUM(C83,E83,G83,I83,M83)</f>
        <v>0</v>
      </c>
      <c r="O83" s="17">
        <v>0</v>
      </c>
      <c r="P83" s="18">
        <f t="shared" ref="P83:P84" si="225">O83*$O$5</f>
        <v>0</v>
      </c>
      <c r="Q83" s="17">
        <v>0</v>
      </c>
      <c r="R83" s="18">
        <f t="shared" ref="R83:R84" si="226">Q83*$O$5</f>
        <v>0</v>
      </c>
      <c r="S83" s="17">
        <v>0</v>
      </c>
      <c r="T83" s="18">
        <f t="shared" ref="T83:T84" si="227">S83*$O$5</f>
        <v>0</v>
      </c>
      <c r="U83" s="17">
        <v>0</v>
      </c>
      <c r="V83" s="18">
        <f t="shared" ref="V83:V84" si="228">U83*$O$5</f>
        <v>0</v>
      </c>
      <c r="W83" s="17">
        <v>0</v>
      </c>
      <c r="X83" s="18">
        <f t="shared" ref="X83:X84" si="229">W83*$O$5</f>
        <v>0</v>
      </c>
      <c r="Y83" s="17">
        <v>0</v>
      </c>
      <c r="Z83" s="18">
        <f t="shared" ref="Z83:Z84" si="230">Y83*$Y$5</f>
        <v>0</v>
      </c>
      <c r="AA83" s="17">
        <v>0</v>
      </c>
      <c r="AB83" s="18">
        <f t="shared" ref="AB83:AB84" si="231">AA83*$AA$5</f>
        <v>0</v>
      </c>
      <c r="AC83" s="17">
        <v>0</v>
      </c>
      <c r="AD83" s="18">
        <f t="shared" ref="AD83:AD84" si="232">AC83*$AC$5</f>
        <v>0</v>
      </c>
      <c r="AE83" s="18">
        <f>SUM(P83,Z83,AB83,AD83)</f>
        <v>0</v>
      </c>
      <c r="AF83" s="17"/>
      <c r="AG83" s="17">
        <v>0</v>
      </c>
      <c r="AH83" s="78">
        <v>0</v>
      </c>
      <c r="AI83" s="77">
        <f t="shared" si="223"/>
        <v>0</v>
      </c>
      <c r="AJ83" s="22">
        <f>SUM(AE83,AI83)</f>
        <v>0</v>
      </c>
      <c r="AK83" s="22">
        <f>SUM(N83,AJ83)</f>
        <v>0</v>
      </c>
    </row>
    <row r="84" spans="1:37" hidden="1" x14ac:dyDescent="0.25">
      <c r="A84" s="107" t="s">
        <v>84</v>
      </c>
      <c r="B84" s="17">
        <v>0</v>
      </c>
      <c r="C84" s="18">
        <f>B84*$B$5</f>
        <v>0</v>
      </c>
      <c r="D84" s="17">
        <v>0</v>
      </c>
      <c r="E84" s="18">
        <f>D84*$D$5</f>
        <v>0</v>
      </c>
      <c r="F84" s="17">
        <v>0</v>
      </c>
      <c r="G84" s="18">
        <f>F84*$F$5</f>
        <v>0</v>
      </c>
      <c r="H84" s="17">
        <v>0</v>
      </c>
      <c r="I84" s="18">
        <f>H84*$H$5</f>
        <v>0</v>
      </c>
      <c r="J84" s="81"/>
      <c r="K84" s="19">
        <v>0</v>
      </c>
      <c r="L84" s="20">
        <v>0</v>
      </c>
      <c r="M84" s="77">
        <f t="shared" si="222"/>
        <v>0</v>
      </c>
      <c r="N84" s="22">
        <f t="shared" si="224"/>
        <v>0</v>
      </c>
      <c r="O84" s="17">
        <v>0</v>
      </c>
      <c r="P84" s="18">
        <f t="shared" si="225"/>
        <v>0</v>
      </c>
      <c r="Q84" s="17">
        <v>0</v>
      </c>
      <c r="R84" s="18">
        <f t="shared" si="226"/>
        <v>0</v>
      </c>
      <c r="S84" s="17">
        <v>0</v>
      </c>
      <c r="T84" s="18">
        <f t="shared" si="227"/>
        <v>0</v>
      </c>
      <c r="U84" s="17">
        <v>0</v>
      </c>
      <c r="V84" s="18">
        <f t="shared" si="228"/>
        <v>0</v>
      </c>
      <c r="W84" s="17">
        <v>0</v>
      </c>
      <c r="X84" s="18">
        <f t="shared" si="229"/>
        <v>0</v>
      </c>
      <c r="Y84" s="17">
        <v>0</v>
      </c>
      <c r="Z84" s="18">
        <f t="shared" si="230"/>
        <v>0</v>
      </c>
      <c r="AA84" s="17">
        <v>0</v>
      </c>
      <c r="AB84" s="18">
        <f t="shared" si="231"/>
        <v>0</v>
      </c>
      <c r="AC84" s="17">
        <v>0</v>
      </c>
      <c r="AD84" s="18">
        <f t="shared" si="232"/>
        <v>0</v>
      </c>
      <c r="AE84" s="18">
        <f>SUM(P84,Z84,AB84,AD84)</f>
        <v>0</v>
      </c>
      <c r="AF84" s="17"/>
      <c r="AG84" s="17">
        <v>0</v>
      </c>
      <c r="AH84" s="78">
        <v>0</v>
      </c>
      <c r="AI84" s="77">
        <f>AG84*AH84</f>
        <v>0</v>
      </c>
      <c r="AJ84" s="22">
        <f>SUM(AE84,AI84)</f>
        <v>0</v>
      </c>
      <c r="AK84" s="22">
        <f>SUM(N84,AJ84)</f>
        <v>0</v>
      </c>
    </row>
    <row r="85" spans="1:37" hidden="1" x14ac:dyDescent="0.25">
      <c r="A85" s="106" t="s">
        <v>41</v>
      </c>
      <c r="B85" s="22"/>
      <c r="C85" s="22"/>
      <c r="D85" s="22"/>
      <c r="E85" s="22"/>
      <c r="F85" s="22"/>
      <c r="G85" s="22"/>
      <c r="H85" s="22"/>
      <c r="I85" s="22"/>
      <c r="J85" s="40"/>
      <c r="K85" s="40"/>
      <c r="L85" s="40"/>
      <c r="M85" s="44"/>
      <c r="N85" s="29">
        <f>SUM(N82:N84)</f>
        <v>0</v>
      </c>
      <c r="O85" s="22"/>
      <c r="P85" s="22"/>
      <c r="Q85" s="22"/>
      <c r="R85" s="22"/>
      <c r="S85" s="22"/>
      <c r="T85" s="22"/>
      <c r="U85" s="22"/>
      <c r="V85" s="22"/>
      <c r="W85" s="22"/>
      <c r="X85" s="22"/>
      <c r="Y85" s="22"/>
      <c r="Z85" s="22"/>
      <c r="AA85" s="22"/>
      <c r="AB85" s="22"/>
      <c r="AC85" s="22"/>
      <c r="AD85" s="22"/>
      <c r="AE85" s="18"/>
      <c r="AF85" s="40"/>
      <c r="AG85" s="40"/>
      <c r="AH85" s="40"/>
      <c r="AI85" s="18"/>
      <c r="AJ85" s="47">
        <f>SUM(AJ82:AJ84)</f>
        <v>0</v>
      </c>
      <c r="AK85" s="33">
        <f>SUM(N85,AJ85)</f>
        <v>0</v>
      </c>
    </row>
    <row r="86" spans="1:37" hidden="1" x14ac:dyDescent="0.25">
      <c r="A86" s="106" t="s">
        <v>85</v>
      </c>
      <c r="B86" s="74"/>
      <c r="C86" s="74"/>
      <c r="D86" s="74"/>
      <c r="E86" s="74"/>
      <c r="F86" s="74"/>
      <c r="G86" s="74"/>
      <c r="H86" s="74"/>
      <c r="I86" s="74"/>
      <c r="J86" s="51"/>
      <c r="K86" s="51"/>
      <c r="L86" s="51"/>
      <c r="M86" s="51"/>
      <c r="N86" s="51"/>
      <c r="O86" s="57"/>
      <c r="P86" s="57"/>
      <c r="Q86" s="57"/>
      <c r="R86" s="57"/>
      <c r="S86" s="57"/>
      <c r="T86" s="57"/>
      <c r="U86" s="57"/>
      <c r="V86" s="57"/>
      <c r="W86" s="57"/>
      <c r="X86" s="57"/>
      <c r="Y86" s="57"/>
      <c r="Z86" s="57"/>
      <c r="AA86" s="57"/>
      <c r="AB86" s="57"/>
      <c r="AC86" s="57"/>
      <c r="AD86" s="57"/>
      <c r="AE86" s="57"/>
      <c r="AF86" s="105"/>
      <c r="AG86" s="105"/>
      <c r="AH86" s="105"/>
      <c r="AI86" s="105"/>
      <c r="AJ86" s="51"/>
      <c r="AK86" s="51"/>
    </row>
    <row r="87" spans="1:37" hidden="1" x14ac:dyDescent="0.25">
      <c r="A87" s="107" t="s">
        <v>86</v>
      </c>
      <c r="B87" s="17">
        <v>0</v>
      </c>
      <c r="C87" s="18">
        <f>B87*$B$5</f>
        <v>0</v>
      </c>
      <c r="D87" s="17">
        <v>0</v>
      </c>
      <c r="E87" s="18">
        <f>D87*$D$5</f>
        <v>0</v>
      </c>
      <c r="F87" s="17">
        <v>0</v>
      </c>
      <c r="G87" s="18">
        <f>F87*$F$5</f>
        <v>0</v>
      </c>
      <c r="H87" s="17">
        <v>0</v>
      </c>
      <c r="I87" s="18">
        <f>H87*$H$5</f>
        <v>0</v>
      </c>
      <c r="J87" s="17"/>
      <c r="K87" s="19">
        <v>0</v>
      </c>
      <c r="L87" s="20">
        <v>0</v>
      </c>
      <c r="M87" s="77">
        <f t="shared" ref="M87:M89" si="233">K87*L87</f>
        <v>0</v>
      </c>
      <c r="N87" s="22">
        <f>SUM(C87,E87,G87,I87,M87)</f>
        <v>0</v>
      </c>
      <c r="O87" s="17">
        <v>0</v>
      </c>
      <c r="P87" s="18">
        <f>O87*$O$5</f>
        <v>0</v>
      </c>
      <c r="Q87" s="17">
        <v>0</v>
      </c>
      <c r="R87" s="18">
        <f>Q87*$O$5</f>
        <v>0</v>
      </c>
      <c r="S87" s="17">
        <v>0</v>
      </c>
      <c r="T87" s="18">
        <f>S87*$O$5</f>
        <v>0</v>
      </c>
      <c r="U87" s="17">
        <v>0</v>
      </c>
      <c r="V87" s="18">
        <f>U87*$O$5</f>
        <v>0</v>
      </c>
      <c r="W87" s="17">
        <v>0</v>
      </c>
      <c r="X87" s="18">
        <f>W87*$O$5</f>
        <v>0</v>
      </c>
      <c r="Y87" s="17">
        <v>0</v>
      </c>
      <c r="Z87" s="18">
        <f>Y87*$Y$5</f>
        <v>0</v>
      </c>
      <c r="AA87" s="17">
        <v>0</v>
      </c>
      <c r="AB87" s="18">
        <f>AA87*$AA$5</f>
        <v>0</v>
      </c>
      <c r="AC87" s="17">
        <v>0</v>
      </c>
      <c r="AD87" s="18">
        <f>AC87*$AC$5</f>
        <v>0</v>
      </c>
      <c r="AE87" s="18">
        <f>SUM(P87,Z87,AB87,AD87)</f>
        <v>0</v>
      </c>
      <c r="AF87" s="17"/>
      <c r="AG87" s="17">
        <v>0</v>
      </c>
      <c r="AH87" s="78">
        <v>0</v>
      </c>
      <c r="AI87" s="77">
        <f t="shared" ref="AI87:AI88" si="234">AG87*AH87</f>
        <v>0</v>
      </c>
      <c r="AJ87" s="22">
        <f>SUM(AE87,AI87)</f>
        <v>0</v>
      </c>
      <c r="AK87" s="22">
        <f>SUM(N87,AJ87)</f>
        <v>0</v>
      </c>
    </row>
    <row r="88" spans="1:37" hidden="1" x14ac:dyDescent="0.25">
      <c r="A88" s="107" t="s">
        <v>87</v>
      </c>
      <c r="B88" s="17">
        <v>0</v>
      </c>
      <c r="C88" s="18">
        <f>B88*$B$5</f>
        <v>0</v>
      </c>
      <c r="D88" s="17">
        <v>0</v>
      </c>
      <c r="E88" s="18">
        <f>D88*$D$5</f>
        <v>0</v>
      </c>
      <c r="F88" s="17">
        <v>0</v>
      </c>
      <c r="G88" s="18">
        <f>F88*$F$5</f>
        <v>0</v>
      </c>
      <c r="H88" s="17">
        <v>0</v>
      </c>
      <c r="I88" s="18">
        <f>H88*$H$5</f>
        <v>0</v>
      </c>
      <c r="J88" s="17"/>
      <c r="K88" s="19">
        <v>0</v>
      </c>
      <c r="L88" s="20">
        <v>0</v>
      </c>
      <c r="M88" s="77">
        <f t="shared" si="233"/>
        <v>0</v>
      </c>
      <c r="N88" s="22">
        <f t="shared" ref="N88:N89" si="235">SUM(C88,E88,G88,I88,M88)</f>
        <v>0</v>
      </c>
      <c r="O88" s="17">
        <v>0</v>
      </c>
      <c r="P88" s="18">
        <f t="shared" ref="P88:P89" si="236">O88*$O$5</f>
        <v>0</v>
      </c>
      <c r="Q88" s="17">
        <v>0</v>
      </c>
      <c r="R88" s="18">
        <f t="shared" ref="R88:R89" si="237">Q88*$O$5</f>
        <v>0</v>
      </c>
      <c r="S88" s="17">
        <v>0</v>
      </c>
      <c r="T88" s="18">
        <f t="shared" ref="T88:T89" si="238">S88*$O$5</f>
        <v>0</v>
      </c>
      <c r="U88" s="17">
        <v>0</v>
      </c>
      <c r="V88" s="18">
        <f t="shared" ref="V88:V89" si="239">U88*$O$5</f>
        <v>0</v>
      </c>
      <c r="W88" s="17">
        <v>0</v>
      </c>
      <c r="X88" s="18">
        <f t="shared" ref="X88:X89" si="240">W88*$O$5</f>
        <v>0</v>
      </c>
      <c r="Y88" s="17">
        <v>0</v>
      </c>
      <c r="Z88" s="18">
        <f t="shared" ref="Z88:Z89" si="241">Y88*$Y$5</f>
        <v>0</v>
      </c>
      <c r="AA88" s="17">
        <v>0</v>
      </c>
      <c r="AB88" s="18">
        <f t="shared" ref="AB88:AB89" si="242">AA88*$AA$5</f>
        <v>0</v>
      </c>
      <c r="AC88" s="17">
        <v>0</v>
      </c>
      <c r="AD88" s="18">
        <f t="shared" ref="AD88:AD89" si="243">AC88*$AC$5</f>
        <v>0</v>
      </c>
      <c r="AE88" s="18">
        <f>SUM(P88,Z88,AB88,AD88)</f>
        <v>0</v>
      </c>
      <c r="AF88" s="17"/>
      <c r="AG88" s="17">
        <v>0</v>
      </c>
      <c r="AH88" s="78">
        <v>0</v>
      </c>
      <c r="AI88" s="77">
        <f t="shared" si="234"/>
        <v>0</v>
      </c>
      <c r="AJ88" s="22">
        <f>SUM(AE88,AI88)</f>
        <v>0</v>
      </c>
      <c r="AK88" s="22">
        <f>SUM(N88,AJ88)</f>
        <v>0</v>
      </c>
    </row>
    <row r="89" spans="1:37" hidden="1" x14ac:dyDescent="0.25">
      <c r="A89" s="107" t="s">
        <v>88</v>
      </c>
      <c r="B89" s="17">
        <v>0</v>
      </c>
      <c r="C89" s="18">
        <f>B89*$B$5</f>
        <v>0</v>
      </c>
      <c r="D89" s="17">
        <v>0</v>
      </c>
      <c r="E89" s="18">
        <f>D89*$D$5</f>
        <v>0</v>
      </c>
      <c r="F89" s="17">
        <v>0</v>
      </c>
      <c r="G89" s="18">
        <f>F89*$F$5</f>
        <v>0</v>
      </c>
      <c r="H89" s="17">
        <v>0</v>
      </c>
      <c r="I89" s="18">
        <f>H89*$H$5</f>
        <v>0</v>
      </c>
      <c r="J89" s="17"/>
      <c r="K89" s="19">
        <v>0</v>
      </c>
      <c r="L89" s="20">
        <v>0</v>
      </c>
      <c r="M89" s="77">
        <f t="shared" si="233"/>
        <v>0</v>
      </c>
      <c r="N89" s="22">
        <f t="shared" si="235"/>
        <v>0</v>
      </c>
      <c r="O89" s="17">
        <v>0</v>
      </c>
      <c r="P89" s="18">
        <f t="shared" si="236"/>
        <v>0</v>
      </c>
      <c r="Q89" s="17">
        <v>0</v>
      </c>
      <c r="R89" s="18">
        <f t="shared" si="237"/>
        <v>0</v>
      </c>
      <c r="S89" s="17">
        <v>0</v>
      </c>
      <c r="T89" s="18">
        <f t="shared" si="238"/>
        <v>0</v>
      </c>
      <c r="U89" s="17">
        <v>0</v>
      </c>
      <c r="V89" s="18">
        <f t="shared" si="239"/>
        <v>0</v>
      </c>
      <c r="W89" s="17">
        <v>0</v>
      </c>
      <c r="X89" s="18">
        <f t="shared" si="240"/>
        <v>0</v>
      </c>
      <c r="Y89" s="17">
        <v>0</v>
      </c>
      <c r="Z89" s="18">
        <f t="shared" si="241"/>
        <v>0</v>
      </c>
      <c r="AA89" s="17">
        <v>0</v>
      </c>
      <c r="AB89" s="18">
        <f t="shared" si="242"/>
        <v>0</v>
      </c>
      <c r="AC89" s="17">
        <v>0</v>
      </c>
      <c r="AD89" s="18">
        <f t="shared" si="243"/>
        <v>0</v>
      </c>
      <c r="AE89" s="18">
        <f>SUM(P89,Z89,AB89,AD89)</f>
        <v>0</v>
      </c>
      <c r="AF89" s="17"/>
      <c r="AG89" s="17">
        <v>0</v>
      </c>
      <c r="AH89" s="78">
        <v>0</v>
      </c>
      <c r="AI89" s="77">
        <f>AG89*AH89</f>
        <v>0</v>
      </c>
      <c r="AJ89" s="22">
        <f>SUM(AE89,AI89)</f>
        <v>0</v>
      </c>
      <c r="AK89" s="22">
        <f>SUM(N89,AJ89)</f>
        <v>0</v>
      </c>
    </row>
    <row r="90" spans="1:37" hidden="1" x14ac:dyDescent="0.25">
      <c r="A90" s="106" t="s">
        <v>46</v>
      </c>
      <c r="B90" s="22"/>
      <c r="C90" s="22"/>
      <c r="D90" s="22"/>
      <c r="E90" s="22"/>
      <c r="F90" s="22"/>
      <c r="G90" s="22"/>
      <c r="H90" s="22"/>
      <c r="I90" s="22"/>
      <c r="J90" s="40"/>
      <c r="K90" s="40"/>
      <c r="L90" s="40"/>
      <c r="M90" s="44"/>
      <c r="N90" s="29">
        <f>SUM(N87:N89)</f>
        <v>0</v>
      </c>
      <c r="O90" s="22"/>
      <c r="P90" s="22"/>
      <c r="Q90" s="22"/>
      <c r="R90" s="22"/>
      <c r="S90" s="22"/>
      <c r="T90" s="22"/>
      <c r="U90" s="22"/>
      <c r="V90" s="22"/>
      <c r="W90" s="22"/>
      <c r="X90" s="22"/>
      <c r="Y90" s="22"/>
      <c r="Z90" s="22"/>
      <c r="AA90" s="22"/>
      <c r="AB90" s="22"/>
      <c r="AC90" s="22"/>
      <c r="AD90" s="22"/>
      <c r="AE90" s="18"/>
      <c r="AF90" s="40"/>
      <c r="AG90" s="40"/>
      <c r="AH90" s="40"/>
      <c r="AI90" s="18"/>
      <c r="AJ90" s="47">
        <f>SUM(AJ87:AJ89)</f>
        <v>0</v>
      </c>
      <c r="AK90" s="33">
        <f>SUM(N90,AJ90)</f>
        <v>0</v>
      </c>
    </row>
    <row r="91" spans="1:37" hidden="1" x14ac:dyDescent="0.25">
      <c r="A91" s="106" t="s">
        <v>89</v>
      </c>
      <c r="B91" s="74"/>
      <c r="C91" s="74"/>
      <c r="D91" s="74"/>
      <c r="E91" s="74"/>
      <c r="F91" s="74"/>
      <c r="G91" s="74"/>
      <c r="H91" s="74"/>
      <c r="I91" s="74"/>
      <c r="J91" s="51"/>
      <c r="K91" s="51"/>
      <c r="L91" s="51"/>
      <c r="M91" s="51"/>
      <c r="N91" s="51"/>
      <c r="O91" s="57"/>
      <c r="P91" s="57"/>
      <c r="Q91" s="57"/>
      <c r="R91" s="57"/>
      <c r="S91" s="57"/>
      <c r="T91" s="57"/>
      <c r="U91" s="57"/>
      <c r="V91" s="57"/>
      <c r="W91" s="57"/>
      <c r="X91" s="57"/>
      <c r="Y91" s="57"/>
      <c r="Z91" s="57"/>
      <c r="AA91" s="57"/>
      <c r="AB91" s="57"/>
      <c r="AC91" s="57"/>
      <c r="AD91" s="57"/>
      <c r="AE91" s="57"/>
      <c r="AF91" s="105"/>
      <c r="AG91" s="105"/>
      <c r="AH91" s="105"/>
      <c r="AI91" s="105"/>
      <c r="AJ91" s="51"/>
      <c r="AK91" s="51"/>
    </row>
    <row r="92" spans="1:37" hidden="1" x14ac:dyDescent="0.25">
      <c r="A92" s="107" t="s">
        <v>90</v>
      </c>
      <c r="B92" s="17">
        <v>0</v>
      </c>
      <c r="C92" s="18">
        <f>B92*$B$5</f>
        <v>0</v>
      </c>
      <c r="D92" s="17">
        <v>0</v>
      </c>
      <c r="E92" s="18">
        <f>D92*$D$5</f>
        <v>0</v>
      </c>
      <c r="F92" s="17">
        <v>0</v>
      </c>
      <c r="G92" s="18">
        <f>F92*$F$5</f>
        <v>0</v>
      </c>
      <c r="H92" s="17">
        <v>0</v>
      </c>
      <c r="I92" s="18">
        <f>H92*$H$5</f>
        <v>0</v>
      </c>
      <c r="J92" s="17"/>
      <c r="K92" s="19">
        <v>0</v>
      </c>
      <c r="L92" s="20">
        <v>0</v>
      </c>
      <c r="M92" s="77">
        <f t="shared" ref="M92:M93" si="244">K92*L92</f>
        <v>0</v>
      </c>
      <c r="N92" s="22">
        <f>SUM(C92,E92,G92,I92,M92)</f>
        <v>0</v>
      </c>
      <c r="O92" s="17">
        <v>0</v>
      </c>
      <c r="P92" s="18">
        <f>O92*$O$5</f>
        <v>0</v>
      </c>
      <c r="Q92" s="17">
        <v>0</v>
      </c>
      <c r="R92" s="18">
        <f>Q92*$O$5</f>
        <v>0</v>
      </c>
      <c r="S92" s="17">
        <v>0</v>
      </c>
      <c r="T92" s="18">
        <f>S92*$O$5</f>
        <v>0</v>
      </c>
      <c r="U92" s="17">
        <v>0</v>
      </c>
      <c r="V92" s="18">
        <f>U92*$O$5</f>
        <v>0</v>
      </c>
      <c r="W92" s="17">
        <v>0</v>
      </c>
      <c r="X92" s="18">
        <f>W92*$O$5</f>
        <v>0</v>
      </c>
      <c r="Y92" s="17">
        <v>0</v>
      </c>
      <c r="Z92" s="18">
        <f>Y92*$Y$5</f>
        <v>0</v>
      </c>
      <c r="AA92" s="17">
        <v>0</v>
      </c>
      <c r="AB92" s="18">
        <f>AA92*$AA$5</f>
        <v>0</v>
      </c>
      <c r="AC92" s="17">
        <v>0</v>
      </c>
      <c r="AD92" s="18">
        <f>AC92*$AC$5</f>
        <v>0</v>
      </c>
      <c r="AE92" s="18">
        <f>SUM(P92,Z92,AB92,AD92)</f>
        <v>0</v>
      </c>
      <c r="AF92" s="17"/>
      <c r="AG92" s="17">
        <v>0</v>
      </c>
      <c r="AH92" s="78">
        <v>0</v>
      </c>
      <c r="AI92" s="77">
        <f t="shared" ref="AI92:AI93" si="245">AG92*AH92</f>
        <v>0</v>
      </c>
      <c r="AJ92" s="22">
        <f>SUM(AE92,AI92)</f>
        <v>0</v>
      </c>
      <c r="AK92" s="22">
        <f>SUM(N92,AJ92)</f>
        <v>0</v>
      </c>
    </row>
    <row r="93" spans="1:37" hidden="1" x14ac:dyDescent="0.25">
      <c r="A93" s="107" t="s">
        <v>91</v>
      </c>
      <c r="B93" s="17">
        <v>0</v>
      </c>
      <c r="C93" s="18">
        <f>B93*$B$5</f>
        <v>0</v>
      </c>
      <c r="D93" s="17">
        <v>0</v>
      </c>
      <c r="E93" s="18">
        <f>D93*$D$5</f>
        <v>0</v>
      </c>
      <c r="F93" s="17">
        <v>0</v>
      </c>
      <c r="G93" s="18">
        <f>F93*$F$5</f>
        <v>0</v>
      </c>
      <c r="H93" s="17">
        <v>0</v>
      </c>
      <c r="I93" s="18">
        <f>H93*$H$5</f>
        <v>0</v>
      </c>
      <c r="J93" s="17"/>
      <c r="K93" s="19">
        <v>0</v>
      </c>
      <c r="L93" s="20">
        <v>0</v>
      </c>
      <c r="M93" s="77">
        <f t="shared" si="244"/>
        <v>0</v>
      </c>
      <c r="N93" s="22">
        <f t="shared" ref="N93" si="246">SUM(C93,E93,G93,I93,M93)</f>
        <v>0</v>
      </c>
      <c r="O93" s="17">
        <v>0</v>
      </c>
      <c r="P93" s="18">
        <f t="shared" ref="P93" si="247">O93*$O$5</f>
        <v>0</v>
      </c>
      <c r="Q93" s="17">
        <v>0</v>
      </c>
      <c r="R93" s="18">
        <f t="shared" ref="R93" si="248">Q93*$O$5</f>
        <v>0</v>
      </c>
      <c r="S93" s="17">
        <v>0</v>
      </c>
      <c r="T93" s="18">
        <f t="shared" ref="T93" si="249">S93*$O$5</f>
        <v>0</v>
      </c>
      <c r="U93" s="17">
        <v>0</v>
      </c>
      <c r="V93" s="18">
        <f t="shared" ref="V93" si="250">U93*$O$5</f>
        <v>0</v>
      </c>
      <c r="W93" s="17">
        <v>0</v>
      </c>
      <c r="X93" s="18">
        <f t="shared" ref="X93" si="251">W93*$O$5</f>
        <v>0</v>
      </c>
      <c r="Y93" s="17">
        <v>0</v>
      </c>
      <c r="Z93" s="18">
        <f t="shared" ref="Z93" si="252">Y93*$Y$5</f>
        <v>0</v>
      </c>
      <c r="AA93" s="17">
        <v>0</v>
      </c>
      <c r="AB93" s="18">
        <f t="shared" ref="AB93" si="253">AA93*$AA$5</f>
        <v>0</v>
      </c>
      <c r="AC93" s="17">
        <v>0</v>
      </c>
      <c r="AD93" s="18">
        <f t="shared" ref="AD93" si="254">AC93*$AC$5</f>
        <v>0</v>
      </c>
      <c r="AE93" s="18">
        <f>SUM(P93,Z93,AB93,AD93)</f>
        <v>0</v>
      </c>
      <c r="AF93" s="17"/>
      <c r="AG93" s="17">
        <v>0</v>
      </c>
      <c r="AH93" s="78">
        <v>0</v>
      </c>
      <c r="AI93" s="77">
        <f t="shared" si="245"/>
        <v>0</v>
      </c>
      <c r="AJ93" s="22">
        <f>SUM(AE93,AI93)</f>
        <v>0</v>
      </c>
      <c r="AK93" s="22">
        <f>SUM(N93,AJ93)</f>
        <v>0</v>
      </c>
    </row>
    <row r="94" spans="1:37" hidden="1" x14ac:dyDescent="0.25">
      <c r="A94" s="106" t="s">
        <v>50</v>
      </c>
      <c r="B94" s="22"/>
      <c r="C94" s="22"/>
      <c r="D94" s="22"/>
      <c r="E94" s="22"/>
      <c r="F94" s="22"/>
      <c r="G94" s="22"/>
      <c r="H94" s="22"/>
      <c r="I94" s="22"/>
      <c r="J94" s="40"/>
      <c r="K94" s="40"/>
      <c r="L94" s="40"/>
      <c r="M94" s="44"/>
      <c r="N94" s="29">
        <f>SUM(N92:N93)</f>
        <v>0</v>
      </c>
      <c r="O94" s="22"/>
      <c r="P94" s="22"/>
      <c r="Q94" s="22"/>
      <c r="R94" s="22"/>
      <c r="S94" s="22"/>
      <c r="T94" s="22"/>
      <c r="U94" s="22"/>
      <c r="V94" s="22"/>
      <c r="W94" s="22"/>
      <c r="X94" s="22"/>
      <c r="Y94" s="22"/>
      <c r="Z94" s="22"/>
      <c r="AA94" s="22"/>
      <c r="AB94" s="22"/>
      <c r="AC94" s="22"/>
      <c r="AD94" s="22"/>
      <c r="AE94" s="22"/>
      <c r="AF94" s="40"/>
      <c r="AG94" s="40"/>
      <c r="AH94" s="40"/>
      <c r="AI94" s="22"/>
      <c r="AJ94" s="47">
        <f>SUM(AJ92:AJ93)</f>
        <v>0</v>
      </c>
      <c r="AK94" s="33">
        <f>SUM(N94,AJ94)</f>
        <v>0</v>
      </c>
    </row>
    <row r="95" spans="1:37" hidden="1" x14ac:dyDescent="0.25">
      <c r="A95" s="106" t="s">
        <v>51</v>
      </c>
      <c r="B95" s="66"/>
      <c r="C95" s="66"/>
      <c r="D95" s="66"/>
      <c r="E95" s="66"/>
      <c r="F95" s="66"/>
      <c r="G95" s="66"/>
      <c r="H95" s="66"/>
      <c r="I95" s="66"/>
      <c r="J95" s="67"/>
      <c r="K95" s="67"/>
      <c r="L95" s="67"/>
      <c r="M95" s="68"/>
      <c r="N95" s="69">
        <f>SUM(N70,N75,N80,N85,N90,N94)</f>
        <v>0</v>
      </c>
      <c r="O95" s="22"/>
      <c r="P95" s="22"/>
      <c r="Q95" s="22"/>
      <c r="R95" s="22"/>
      <c r="S95" s="22"/>
      <c r="T95" s="22"/>
      <c r="U95" s="22"/>
      <c r="V95" s="22"/>
      <c r="W95" s="22"/>
      <c r="X95" s="22"/>
      <c r="Y95" s="22"/>
      <c r="Z95" s="22"/>
      <c r="AA95" s="22"/>
      <c r="AB95" s="22"/>
      <c r="AC95" s="22"/>
      <c r="AD95" s="22"/>
      <c r="AE95" s="22"/>
      <c r="AF95" s="40"/>
      <c r="AG95" s="40"/>
      <c r="AH95" s="40"/>
      <c r="AI95" s="40"/>
      <c r="AJ95" s="70">
        <f>SUM(AJ70,AJ75,AJ80,AJ85,AJ90,AJ94)</f>
        <v>0</v>
      </c>
      <c r="AK95" s="48">
        <f>SUM(AK70,AK75,AK80,AK85,AK90,AK94)</f>
        <v>0</v>
      </c>
    </row>
    <row r="96" spans="1:37" hidden="1" x14ac:dyDescent="0.25">
      <c r="A96" s="106"/>
      <c r="B96" s="22"/>
      <c r="C96" s="22"/>
      <c r="D96" s="22"/>
      <c r="E96" s="22"/>
      <c r="F96" s="22"/>
      <c r="G96" s="22"/>
      <c r="H96" s="22"/>
      <c r="I96" s="22"/>
      <c r="J96" s="40"/>
      <c r="K96" s="40"/>
      <c r="L96" s="40"/>
      <c r="M96" s="44"/>
      <c r="N96" s="44"/>
      <c r="O96" s="22"/>
      <c r="P96" s="22"/>
      <c r="Q96" s="22"/>
      <c r="R96" s="22"/>
      <c r="S96" s="22"/>
      <c r="T96" s="22"/>
      <c r="U96" s="22"/>
      <c r="V96" s="22"/>
      <c r="W96" s="22"/>
      <c r="X96" s="22"/>
      <c r="Y96" s="22"/>
      <c r="Z96" s="22"/>
      <c r="AA96" s="22"/>
      <c r="AB96" s="22"/>
      <c r="AC96" s="22"/>
      <c r="AD96" s="22"/>
      <c r="AE96" s="22"/>
      <c r="AF96" s="40"/>
      <c r="AG96" s="40"/>
      <c r="AH96" s="40"/>
      <c r="AI96" s="44"/>
      <c r="AJ96" s="44"/>
      <c r="AK96" s="44"/>
    </row>
    <row r="97" spans="1:37" x14ac:dyDescent="0.25">
      <c r="A97" s="106" t="s">
        <v>52</v>
      </c>
      <c r="B97" s="66"/>
      <c r="C97" s="66"/>
      <c r="D97" s="66"/>
      <c r="E97" s="66"/>
      <c r="F97" s="66"/>
      <c r="G97" s="66"/>
      <c r="H97" s="66"/>
      <c r="I97" s="66"/>
      <c r="J97" s="67"/>
      <c r="K97" s="67"/>
      <c r="L97" s="67"/>
      <c r="M97" s="68"/>
      <c r="N97" s="69">
        <f>SUM(N64,N95)</f>
        <v>0</v>
      </c>
      <c r="O97" s="22"/>
      <c r="P97" s="22"/>
      <c r="Q97" s="22"/>
      <c r="R97" s="22"/>
      <c r="S97" s="22"/>
      <c r="T97" s="22"/>
      <c r="U97" s="22"/>
      <c r="V97" s="22"/>
      <c r="W97" s="22"/>
      <c r="X97" s="22"/>
      <c r="Y97" s="22"/>
      <c r="Z97" s="22"/>
      <c r="AA97" s="22"/>
      <c r="AB97" s="22"/>
      <c r="AC97" s="22"/>
      <c r="AD97" s="22"/>
      <c r="AE97" s="22"/>
      <c r="AF97" s="40"/>
      <c r="AG97" s="40"/>
      <c r="AH97" s="40"/>
      <c r="AI97" s="44"/>
      <c r="AJ97" s="70">
        <f>SUM(AJ64,AJ95)</f>
        <v>37144.280000000006</v>
      </c>
      <c r="AK97" s="48">
        <f>SUM(AK64,AK95)</f>
        <v>37144.280000000006</v>
      </c>
    </row>
    <row r="98" spans="1:37" x14ac:dyDescent="0.25">
      <c r="A98" s="58"/>
      <c r="B98" s="58"/>
      <c r="C98" s="58"/>
      <c r="D98" s="58"/>
      <c r="E98" s="58"/>
      <c r="F98" s="58"/>
      <c r="G98" s="58"/>
      <c r="H98" s="58"/>
      <c r="I98" s="58"/>
      <c r="J98" s="59"/>
      <c r="K98" s="59"/>
      <c r="L98" s="59"/>
      <c r="M98" s="59"/>
      <c r="N98" s="59"/>
      <c r="O98" s="58"/>
      <c r="P98" s="58"/>
      <c r="Q98" s="58"/>
      <c r="R98" s="58"/>
      <c r="S98" s="58"/>
      <c r="T98" s="58"/>
      <c r="U98" s="58"/>
      <c r="V98" s="58"/>
      <c r="W98" s="58"/>
      <c r="X98" s="58"/>
      <c r="Y98" s="58"/>
      <c r="Z98" s="58"/>
      <c r="AA98" s="58"/>
      <c r="AB98" s="58"/>
      <c r="AC98" s="58"/>
      <c r="AD98" s="58"/>
      <c r="AE98" s="58"/>
      <c r="AF98" s="59"/>
      <c r="AG98" s="59"/>
      <c r="AH98" s="59"/>
      <c r="AI98" s="59"/>
      <c r="AJ98" s="59"/>
      <c r="AK98" s="60"/>
    </row>
    <row r="99" spans="1:37" ht="93" x14ac:dyDescent="0.25">
      <c r="AJ99" s="61">
        <f>AJ97/AK97</f>
        <v>1</v>
      </c>
      <c r="AK99" s="62" t="s">
        <v>53</v>
      </c>
    </row>
    <row r="100" spans="1:37" x14ac:dyDescent="0.25">
      <c r="A100" s="83"/>
      <c r="B100" s="63"/>
      <c r="C100" s="63"/>
      <c r="D100" s="63"/>
      <c r="E100" s="63"/>
      <c r="F100" s="63"/>
      <c r="G100" s="63"/>
      <c r="H100" s="63"/>
      <c r="I100" s="63"/>
      <c r="J100" s="63"/>
      <c r="K100" s="63"/>
      <c r="L100" s="63"/>
      <c r="M100" s="63"/>
      <c r="N100" s="63"/>
      <c r="O100" s="63"/>
      <c r="P100" s="63"/>
      <c r="Q100" s="63"/>
      <c r="R100" s="63"/>
      <c r="S100" s="63"/>
      <c r="T100" s="63"/>
      <c r="U100" s="63"/>
      <c r="V100" s="63"/>
      <c r="W100" s="63"/>
      <c r="X100" s="63"/>
      <c r="Y100" s="63"/>
      <c r="Z100" s="63"/>
      <c r="AA100" s="63"/>
      <c r="AB100" s="63"/>
      <c r="AC100" s="63"/>
      <c r="AD100" s="63"/>
      <c r="AE100" s="63"/>
      <c r="AF100" s="64"/>
      <c r="AG100" s="64"/>
      <c r="AH100" s="64"/>
      <c r="AI100" s="64"/>
      <c r="AJ100" s="64"/>
    </row>
    <row r="101" spans="1:37" x14ac:dyDescent="0.25">
      <c r="AK101" s="65"/>
    </row>
    <row r="114" spans="35:36" x14ac:dyDescent="0.25">
      <c r="AI114" s="1"/>
      <c r="AJ114" s="1"/>
    </row>
    <row r="115" spans="35:36" x14ac:dyDescent="0.25">
      <c r="AI115" s="1"/>
      <c r="AJ115" s="1"/>
    </row>
    <row r="116" spans="35:36" x14ac:dyDescent="0.25">
      <c r="AI116" s="1"/>
      <c r="AJ116" s="1"/>
    </row>
    <row r="117" spans="35:36" x14ac:dyDescent="0.25">
      <c r="AI117" s="1"/>
      <c r="AJ117" s="1"/>
    </row>
    <row r="118" spans="35:36" x14ac:dyDescent="0.25">
      <c r="AI118" s="1"/>
      <c r="AJ118" s="1"/>
    </row>
    <row r="119" spans="35:36" x14ac:dyDescent="0.25">
      <c r="AI119" s="1"/>
      <c r="AJ119" s="1"/>
    </row>
    <row r="120" spans="35:36" x14ac:dyDescent="0.25">
      <c r="AI120" s="1"/>
      <c r="AJ120" s="1"/>
    </row>
    <row r="121" spans="35:36" x14ac:dyDescent="0.25">
      <c r="AI121" s="1"/>
      <c r="AJ121" s="1"/>
    </row>
    <row r="122" spans="35:36" x14ac:dyDescent="0.25">
      <c r="AI122" s="1"/>
      <c r="AJ122" s="1"/>
    </row>
    <row r="123" spans="35:36" x14ac:dyDescent="0.25">
      <c r="AI123" s="1"/>
      <c r="AJ123" s="1"/>
    </row>
    <row r="124" spans="35:36" x14ac:dyDescent="0.25">
      <c r="AI124" s="1"/>
      <c r="AJ124" s="1"/>
    </row>
    <row r="125" spans="35:36" x14ac:dyDescent="0.25">
      <c r="AI125" s="1"/>
      <c r="AJ125" s="1"/>
    </row>
    <row r="126" spans="35:36" x14ac:dyDescent="0.25">
      <c r="AI126" s="1"/>
      <c r="AJ126" s="1"/>
    </row>
    <row r="127" spans="35:36" x14ac:dyDescent="0.25">
      <c r="AI127" s="1"/>
      <c r="AJ127" s="1"/>
    </row>
    <row r="128" spans="35:36" x14ac:dyDescent="0.25">
      <c r="AI128" s="1"/>
      <c r="AJ128" s="1"/>
    </row>
    <row r="129" spans="35:36" x14ac:dyDescent="0.25">
      <c r="AI129" s="1"/>
      <c r="AJ129" s="1"/>
    </row>
    <row r="130" spans="35:36" x14ac:dyDescent="0.25">
      <c r="AI130" s="1"/>
      <c r="AJ130" s="1"/>
    </row>
    <row r="131" spans="35:36" x14ac:dyDescent="0.25">
      <c r="AI131" s="1"/>
      <c r="AJ131" s="1"/>
    </row>
    <row r="132" spans="35:36" x14ac:dyDescent="0.25">
      <c r="AI132" s="1"/>
      <c r="AJ132" s="1"/>
    </row>
    <row r="133" spans="35:36" x14ac:dyDescent="0.25">
      <c r="AI133" s="1"/>
      <c r="AJ133" s="1"/>
    </row>
    <row r="134" spans="35:36" x14ac:dyDescent="0.25">
      <c r="AI134" s="1"/>
      <c r="AJ134" s="1"/>
    </row>
    <row r="135" spans="35:36" x14ac:dyDescent="0.25">
      <c r="AI135" s="1"/>
      <c r="AJ135" s="1"/>
    </row>
    <row r="136" spans="35:36" x14ac:dyDescent="0.25">
      <c r="AI136" s="1"/>
      <c r="AJ136" s="1"/>
    </row>
    <row r="137" spans="35:36" x14ac:dyDescent="0.25">
      <c r="AI137" s="1"/>
      <c r="AJ137" s="1"/>
    </row>
    <row r="138" spans="35:36" x14ac:dyDescent="0.25">
      <c r="AI138" s="1"/>
      <c r="AJ138" s="1"/>
    </row>
    <row r="139" spans="35:36" x14ac:dyDescent="0.25">
      <c r="AI139" s="1"/>
      <c r="AJ139" s="1"/>
    </row>
    <row r="140" spans="35:36" x14ac:dyDescent="0.25">
      <c r="AI140" s="1"/>
      <c r="AJ140" s="1"/>
    </row>
    <row r="141" spans="35:36" x14ac:dyDescent="0.25">
      <c r="AI141" s="1"/>
      <c r="AJ141" s="1"/>
    </row>
    <row r="142" spans="35:36" x14ac:dyDescent="0.25">
      <c r="AI142" s="1"/>
      <c r="AJ142" s="1"/>
    </row>
    <row r="143" spans="35:36" x14ac:dyDescent="0.25">
      <c r="AI143" s="1"/>
      <c r="AJ143" s="1"/>
    </row>
    <row r="144" spans="35:36" x14ac:dyDescent="0.25">
      <c r="AI144" s="1"/>
      <c r="AJ144" s="1"/>
    </row>
    <row r="145" spans="35:36" x14ac:dyDescent="0.25">
      <c r="AI145" s="1"/>
      <c r="AJ145" s="1"/>
    </row>
    <row r="146" spans="35:36" x14ac:dyDescent="0.25">
      <c r="AI146" s="1"/>
      <c r="AJ146" s="1"/>
    </row>
    <row r="147" spans="35:36" x14ac:dyDescent="0.25">
      <c r="AI147" s="1"/>
      <c r="AJ147" s="1"/>
    </row>
    <row r="148" spans="35:36" x14ac:dyDescent="0.25">
      <c r="AI148" s="1"/>
      <c r="AJ148" s="1"/>
    </row>
    <row r="149" spans="35:36" x14ac:dyDescent="0.25">
      <c r="AI149" s="1"/>
      <c r="AJ149" s="1"/>
    </row>
    <row r="150" spans="35:36" x14ac:dyDescent="0.25">
      <c r="AI150" s="1"/>
      <c r="AJ150" s="1"/>
    </row>
    <row r="151" spans="35:36" x14ac:dyDescent="0.25">
      <c r="AI151" s="1"/>
      <c r="AJ151" s="1"/>
    </row>
    <row r="152" spans="35:36" x14ac:dyDescent="0.25">
      <c r="AI152" s="1"/>
      <c r="AJ152" s="1"/>
    </row>
    <row r="153" spans="35:36" x14ac:dyDescent="0.25">
      <c r="AI153" s="1"/>
      <c r="AJ153" s="1"/>
    </row>
    <row r="154" spans="35:36" x14ac:dyDescent="0.25">
      <c r="AI154" s="1"/>
      <c r="AJ154" s="1"/>
    </row>
    <row r="155" spans="35:36" x14ac:dyDescent="0.25">
      <c r="AI155" s="1"/>
      <c r="AJ155" s="1"/>
    </row>
    <row r="156" spans="35:36" x14ac:dyDescent="0.25">
      <c r="AI156" s="1"/>
      <c r="AJ156" s="1"/>
    </row>
    <row r="157" spans="35:36" x14ac:dyDescent="0.25">
      <c r="AI157" s="1"/>
      <c r="AJ157" s="1"/>
    </row>
    <row r="158" spans="35:36" x14ac:dyDescent="0.25">
      <c r="AI158" s="1"/>
      <c r="AJ158" s="1"/>
    </row>
    <row r="159" spans="35:36" x14ac:dyDescent="0.25">
      <c r="AI159" s="1"/>
      <c r="AJ159" s="1"/>
    </row>
    <row r="160" spans="35:36" x14ac:dyDescent="0.25">
      <c r="AI160" s="1"/>
      <c r="AJ160" s="1"/>
    </row>
    <row r="161" spans="35:36" x14ac:dyDescent="0.25">
      <c r="AI161" s="1"/>
      <c r="AJ161" s="1"/>
    </row>
    <row r="162" spans="35:36" x14ac:dyDescent="0.25">
      <c r="AI162" s="1"/>
      <c r="AJ162" s="1"/>
    </row>
    <row r="163" spans="35:36" x14ac:dyDescent="0.25">
      <c r="AI163" s="1"/>
      <c r="AJ163" s="1"/>
    </row>
    <row r="164" spans="35:36" x14ac:dyDescent="0.25">
      <c r="AI164" s="1"/>
      <c r="AJ164" s="1"/>
    </row>
    <row r="165" spans="35:36" x14ac:dyDescent="0.25">
      <c r="AI165" s="1"/>
      <c r="AJ165" s="1"/>
    </row>
    <row r="166" spans="35:36" x14ac:dyDescent="0.25">
      <c r="AI166" s="1"/>
      <c r="AJ166" s="1"/>
    </row>
    <row r="167" spans="35:36" x14ac:dyDescent="0.25">
      <c r="AI167" s="1"/>
      <c r="AJ167" s="1"/>
    </row>
    <row r="168" spans="35:36" x14ac:dyDescent="0.25">
      <c r="AI168" s="1"/>
      <c r="AJ168" s="1"/>
    </row>
    <row r="169" spans="35:36" x14ac:dyDescent="0.25">
      <c r="AI169" s="1"/>
      <c r="AJ169" s="1"/>
    </row>
    <row r="170" spans="35:36" x14ac:dyDescent="0.25">
      <c r="AI170" s="1"/>
      <c r="AJ170" s="1"/>
    </row>
    <row r="171" spans="35:36" x14ac:dyDescent="0.25">
      <c r="AI171" s="1"/>
      <c r="AJ171" s="1"/>
    </row>
    <row r="172" spans="35:36" x14ac:dyDescent="0.25">
      <c r="AI172" s="1"/>
      <c r="AJ172" s="1"/>
    </row>
    <row r="173" spans="35:36" x14ac:dyDescent="0.25">
      <c r="AI173" s="1"/>
      <c r="AJ173" s="1"/>
    </row>
    <row r="174" spans="35:36" x14ac:dyDescent="0.25">
      <c r="AI174" s="1"/>
      <c r="AJ174" s="1"/>
    </row>
    <row r="175" spans="35:36" x14ac:dyDescent="0.25">
      <c r="AI175" s="1"/>
      <c r="AJ175" s="1"/>
    </row>
    <row r="176" spans="35:36" x14ac:dyDescent="0.25">
      <c r="AI176" s="1"/>
      <c r="AJ176" s="1"/>
    </row>
    <row r="177" spans="35:36" x14ac:dyDescent="0.25">
      <c r="AI177" s="1"/>
      <c r="AJ177" s="1"/>
    </row>
    <row r="178" spans="35:36" x14ac:dyDescent="0.25">
      <c r="AI178" s="1"/>
      <c r="AJ178" s="1"/>
    </row>
    <row r="179" spans="35:36" x14ac:dyDescent="0.25">
      <c r="AI179" s="1"/>
      <c r="AJ179" s="1"/>
    </row>
    <row r="180" spans="35:36" x14ac:dyDescent="0.25">
      <c r="AI180" s="1"/>
      <c r="AJ180" s="1"/>
    </row>
    <row r="181" spans="35:36" x14ac:dyDescent="0.25">
      <c r="AI181" s="1"/>
      <c r="AJ181" s="1"/>
    </row>
    <row r="182" spans="35:36" x14ac:dyDescent="0.25">
      <c r="AI182" s="1"/>
      <c r="AJ182" s="1"/>
    </row>
    <row r="183" spans="35:36" x14ac:dyDescent="0.25">
      <c r="AI183" s="1"/>
      <c r="AJ183" s="1"/>
    </row>
    <row r="184" spans="35:36" x14ac:dyDescent="0.25">
      <c r="AI184" s="1"/>
      <c r="AJ184" s="1"/>
    </row>
    <row r="185" spans="35:36" x14ac:dyDescent="0.25">
      <c r="AI185" s="1"/>
      <c r="AJ185" s="1"/>
    </row>
    <row r="186" spans="35:36" x14ac:dyDescent="0.25">
      <c r="AI186" s="1"/>
      <c r="AJ186" s="1"/>
    </row>
    <row r="187" spans="35:36" x14ac:dyDescent="0.25">
      <c r="AI187" s="1"/>
      <c r="AJ187" s="1"/>
    </row>
    <row r="188" spans="35:36" x14ac:dyDescent="0.25">
      <c r="AI188" s="1"/>
      <c r="AJ188" s="1"/>
    </row>
    <row r="189" spans="35:36" x14ac:dyDescent="0.25">
      <c r="AI189" s="1"/>
      <c r="AJ189" s="1"/>
    </row>
    <row r="190" spans="35:36" x14ac:dyDescent="0.25">
      <c r="AI190" s="1"/>
      <c r="AJ190" s="1"/>
    </row>
    <row r="191" spans="35:36" x14ac:dyDescent="0.25">
      <c r="AI191" s="1"/>
      <c r="AJ191" s="1"/>
    </row>
    <row r="192" spans="35:36" x14ac:dyDescent="0.25">
      <c r="AI192" s="1"/>
      <c r="AJ192" s="1"/>
    </row>
    <row r="193" spans="35:36" x14ac:dyDescent="0.25">
      <c r="AI193" s="1"/>
      <c r="AJ193" s="1"/>
    </row>
    <row r="194" spans="35:36" x14ac:dyDescent="0.25">
      <c r="AI194" s="1"/>
      <c r="AJ194" s="1"/>
    </row>
    <row r="195" spans="35:36" x14ac:dyDescent="0.25">
      <c r="AI195" s="1"/>
      <c r="AJ195" s="1"/>
    </row>
    <row r="196" spans="35:36" x14ac:dyDescent="0.25">
      <c r="AI196" s="1"/>
      <c r="AJ196" s="1"/>
    </row>
    <row r="197" spans="35:36" x14ac:dyDescent="0.25">
      <c r="AI197" s="1"/>
      <c r="AJ197" s="1"/>
    </row>
    <row r="198" spans="35:36" x14ac:dyDescent="0.25">
      <c r="AI198" s="1"/>
      <c r="AJ198" s="1"/>
    </row>
    <row r="199" spans="35:36" x14ac:dyDescent="0.25">
      <c r="AI199" s="1"/>
      <c r="AJ199" s="1"/>
    </row>
    <row r="200" spans="35:36" x14ac:dyDescent="0.25">
      <c r="AI200" s="1"/>
      <c r="AJ200" s="1"/>
    </row>
    <row r="201" spans="35:36" x14ac:dyDescent="0.25">
      <c r="AI201" s="1"/>
      <c r="AJ201" s="1"/>
    </row>
    <row r="202" spans="35:36" x14ac:dyDescent="0.25">
      <c r="AI202" s="1"/>
      <c r="AJ202" s="1"/>
    </row>
    <row r="203" spans="35:36" x14ac:dyDescent="0.25">
      <c r="AI203" s="1"/>
      <c r="AJ203" s="1"/>
    </row>
    <row r="204" spans="35:36" x14ac:dyDescent="0.25">
      <c r="AI204" s="1"/>
      <c r="AJ204" s="1"/>
    </row>
    <row r="205" spans="35:36" x14ac:dyDescent="0.25">
      <c r="AI205" s="1"/>
      <c r="AJ205" s="1"/>
    </row>
    <row r="206" spans="35:36" x14ac:dyDescent="0.25">
      <c r="AI206" s="1"/>
      <c r="AJ206" s="1"/>
    </row>
    <row r="207" spans="35:36" x14ac:dyDescent="0.25">
      <c r="AI207" s="1"/>
      <c r="AJ207" s="1"/>
    </row>
    <row r="208" spans="35:36" x14ac:dyDescent="0.25">
      <c r="AI208" s="1"/>
      <c r="AJ208" s="1"/>
    </row>
    <row r="209" spans="35:36" x14ac:dyDescent="0.25">
      <c r="AI209" s="1"/>
      <c r="AJ209" s="1"/>
    </row>
    <row r="210" spans="35:36" x14ac:dyDescent="0.25">
      <c r="AI210" s="1"/>
      <c r="AJ210" s="1"/>
    </row>
    <row r="211" spans="35:36" x14ac:dyDescent="0.25">
      <c r="AI211" s="1"/>
      <c r="AJ211" s="1"/>
    </row>
    <row r="212" spans="35:36" x14ac:dyDescent="0.25">
      <c r="AI212" s="1"/>
      <c r="AJ212" s="1"/>
    </row>
    <row r="213" spans="35:36" x14ac:dyDescent="0.25">
      <c r="AI213" s="1"/>
      <c r="AJ213" s="1"/>
    </row>
    <row r="214" spans="35:36" x14ac:dyDescent="0.25">
      <c r="AI214" s="1"/>
      <c r="AJ214" s="1"/>
    </row>
    <row r="215" spans="35:36" x14ac:dyDescent="0.25">
      <c r="AI215" s="1"/>
      <c r="AJ215" s="1"/>
    </row>
    <row r="216" spans="35:36" x14ac:dyDescent="0.25">
      <c r="AI216" s="1"/>
      <c r="AJ216" s="1"/>
    </row>
    <row r="217" spans="35:36" x14ac:dyDescent="0.25">
      <c r="AI217" s="1"/>
      <c r="AJ217" s="1"/>
    </row>
    <row r="218" spans="35:36" x14ac:dyDescent="0.25">
      <c r="AI218" s="1"/>
      <c r="AJ218" s="1"/>
    </row>
    <row r="219" spans="35:36" x14ac:dyDescent="0.25">
      <c r="AI219" s="1"/>
      <c r="AJ219" s="1"/>
    </row>
    <row r="220" spans="35:36" x14ac:dyDescent="0.25">
      <c r="AI220" s="1"/>
      <c r="AJ220" s="1"/>
    </row>
    <row r="221" spans="35:36" x14ac:dyDescent="0.25">
      <c r="AI221" s="1"/>
      <c r="AJ221" s="1"/>
    </row>
    <row r="222" spans="35:36" x14ac:dyDescent="0.25">
      <c r="AI222" s="1"/>
      <c r="AJ222" s="1"/>
    </row>
    <row r="223" spans="35:36" x14ac:dyDescent="0.25">
      <c r="AI223" s="1"/>
      <c r="AJ223" s="1"/>
    </row>
    <row r="224" spans="35:36" x14ac:dyDescent="0.25">
      <c r="AI224" s="1"/>
      <c r="AJ224" s="1"/>
    </row>
    <row r="225" spans="35:36" x14ac:dyDescent="0.25">
      <c r="AI225" s="1"/>
      <c r="AJ225" s="1"/>
    </row>
    <row r="226" spans="35:36" x14ac:dyDescent="0.25">
      <c r="AI226" s="1"/>
      <c r="AJ226" s="1"/>
    </row>
    <row r="227" spans="35:36" x14ac:dyDescent="0.25">
      <c r="AI227" s="1"/>
      <c r="AJ227" s="1"/>
    </row>
    <row r="228" spans="35:36" x14ac:dyDescent="0.25">
      <c r="AI228" s="1"/>
      <c r="AJ228" s="1"/>
    </row>
    <row r="229" spans="35:36" x14ac:dyDescent="0.25">
      <c r="AI229" s="1"/>
      <c r="AJ229" s="1"/>
    </row>
    <row r="230" spans="35:36" x14ac:dyDescent="0.25">
      <c r="AI230" s="1"/>
      <c r="AJ230" s="1"/>
    </row>
    <row r="231" spans="35:36" x14ac:dyDescent="0.25">
      <c r="AI231" s="1"/>
      <c r="AJ231" s="1"/>
    </row>
    <row r="232" spans="35:36" x14ac:dyDescent="0.25">
      <c r="AI232" s="1"/>
      <c r="AJ232" s="1"/>
    </row>
    <row r="233" spans="35:36" x14ac:dyDescent="0.25">
      <c r="AI233" s="1"/>
      <c r="AJ233" s="1"/>
    </row>
    <row r="234" spans="35:36" x14ac:dyDescent="0.25">
      <c r="AI234" s="1"/>
      <c r="AJ234" s="1"/>
    </row>
    <row r="235" spans="35:36" x14ac:dyDescent="0.25">
      <c r="AI235" s="1"/>
      <c r="AJ235" s="1"/>
    </row>
    <row r="236" spans="35:36" x14ac:dyDescent="0.25">
      <c r="AI236" s="1"/>
      <c r="AJ236" s="1"/>
    </row>
    <row r="237" spans="35:36" x14ac:dyDescent="0.25">
      <c r="AI237" s="1"/>
      <c r="AJ237" s="1"/>
    </row>
    <row r="238" spans="35:36" x14ac:dyDescent="0.25">
      <c r="AI238" s="1"/>
      <c r="AJ238" s="1"/>
    </row>
    <row r="239" spans="35:36" x14ac:dyDescent="0.25">
      <c r="AI239" s="1"/>
      <c r="AJ239" s="1"/>
    </row>
    <row r="240" spans="35:36" x14ac:dyDescent="0.25">
      <c r="AI240" s="1"/>
      <c r="AJ240" s="1"/>
    </row>
    <row r="241" spans="35:36" x14ac:dyDescent="0.25">
      <c r="AI241" s="1"/>
      <c r="AJ241" s="1"/>
    </row>
    <row r="242" spans="35:36" x14ac:dyDescent="0.25">
      <c r="AI242" s="1"/>
      <c r="AJ242" s="1"/>
    </row>
    <row r="243" spans="35:36" x14ac:dyDescent="0.25">
      <c r="AI243" s="1"/>
      <c r="AJ243" s="1"/>
    </row>
    <row r="244" spans="35:36" x14ac:dyDescent="0.25">
      <c r="AI244" s="1"/>
      <c r="AJ244" s="1"/>
    </row>
    <row r="245" spans="35:36" x14ac:dyDescent="0.25">
      <c r="AI245" s="1"/>
      <c r="AJ245" s="1"/>
    </row>
    <row r="246" spans="35:36" x14ac:dyDescent="0.25">
      <c r="AI246" s="1"/>
      <c r="AJ246" s="1"/>
    </row>
    <row r="247" spans="35:36" x14ac:dyDescent="0.25">
      <c r="AI247" s="1"/>
      <c r="AJ247" s="1"/>
    </row>
    <row r="248" spans="35:36" x14ac:dyDescent="0.25">
      <c r="AI248" s="1"/>
      <c r="AJ248" s="1"/>
    </row>
    <row r="249" spans="35:36" x14ac:dyDescent="0.25">
      <c r="AI249" s="1"/>
      <c r="AJ249" s="1"/>
    </row>
    <row r="250" spans="35:36" x14ac:dyDescent="0.25">
      <c r="AI250" s="1"/>
      <c r="AJ250" s="1"/>
    </row>
    <row r="251" spans="35:36" x14ac:dyDescent="0.25">
      <c r="AI251" s="1"/>
      <c r="AJ251" s="1"/>
    </row>
    <row r="252" spans="35:36" x14ac:dyDescent="0.25">
      <c r="AI252" s="1"/>
      <c r="AJ252" s="1"/>
    </row>
    <row r="253" spans="35:36" x14ac:dyDescent="0.25">
      <c r="AI253" s="1"/>
      <c r="AJ253" s="1"/>
    </row>
    <row r="254" spans="35:36" x14ac:dyDescent="0.25">
      <c r="AI254" s="1"/>
      <c r="AJ254" s="1"/>
    </row>
    <row r="255" spans="35:36" x14ac:dyDescent="0.25">
      <c r="AI255" s="1"/>
      <c r="AJ255" s="1"/>
    </row>
    <row r="256" spans="35:36" x14ac:dyDescent="0.25">
      <c r="AI256" s="1"/>
      <c r="AJ256" s="1"/>
    </row>
    <row r="257" spans="35:36" x14ac:dyDescent="0.25">
      <c r="AI257" s="1"/>
      <c r="AJ257" s="1"/>
    </row>
    <row r="258" spans="35:36" x14ac:dyDescent="0.25">
      <c r="AI258" s="1"/>
      <c r="AJ258" s="1"/>
    </row>
    <row r="259" spans="35:36" x14ac:dyDescent="0.25">
      <c r="AI259" s="1"/>
      <c r="AJ259" s="1"/>
    </row>
    <row r="260" spans="35:36" x14ac:dyDescent="0.25">
      <c r="AI260" s="1"/>
      <c r="AJ260" s="1"/>
    </row>
    <row r="261" spans="35:36" x14ac:dyDescent="0.25">
      <c r="AI261" s="1"/>
      <c r="AJ261" s="1"/>
    </row>
    <row r="262" spans="35:36" x14ac:dyDescent="0.25">
      <c r="AI262" s="1"/>
      <c r="AJ262" s="1"/>
    </row>
    <row r="263" spans="35:36" x14ac:dyDescent="0.25">
      <c r="AI263" s="1"/>
      <c r="AJ263" s="1"/>
    </row>
    <row r="264" spans="35:36" x14ac:dyDescent="0.25">
      <c r="AI264" s="1"/>
      <c r="AJ264" s="1"/>
    </row>
    <row r="265" spans="35:36" x14ac:dyDescent="0.25">
      <c r="AI265" s="1"/>
      <c r="AJ265" s="1"/>
    </row>
    <row r="266" spans="35:36" x14ac:dyDescent="0.25">
      <c r="AI266" s="1"/>
      <c r="AJ266" s="1"/>
    </row>
    <row r="267" spans="35:36" x14ac:dyDescent="0.25">
      <c r="AI267" s="1"/>
      <c r="AJ267" s="1"/>
    </row>
    <row r="268" spans="35:36" x14ac:dyDescent="0.25">
      <c r="AI268" s="1"/>
      <c r="AJ268" s="1"/>
    </row>
    <row r="269" spans="35:36" x14ac:dyDescent="0.25">
      <c r="AI269" s="1"/>
      <c r="AJ269" s="1"/>
    </row>
    <row r="270" spans="35:36" x14ac:dyDescent="0.25">
      <c r="AI270" s="1"/>
      <c r="AJ270" s="1"/>
    </row>
    <row r="271" spans="35:36" x14ac:dyDescent="0.25">
      <c r="AI271" s="1"/>
      <c r="AJ271" s="1"/>
    </row>
    <row r="272" spans="35:36" x14ac:dyDescent="0.25">
      <c r="AI272" s="1"/>
      <c r="AJ272" s="1"/>
    </row>
    <row r="273" spans="35:36" x14ac:dyDescent="0.25">
      <c r="AI273" s="1"/>
      <c r="AJ273" s="1"/>
    </row>
    <row r="274" spans="35:36" x14ac:dyDescent="0.25">
      <c r="AI274" s="1"/>
      <c r="AJ274" s="1"/>
    </row>
    <row r="275" spans="35:36" x14ac:dyDescent="0.25">
      <c r="AI275" s="1"/>
      <c r="AJ275" s="1"/>
    </row>
    <row r="276" spans="35:36" x14ac:dyDescent="0.25">
      <c r="AI276" s="1"/>
      <c r="AJ276" s="1"/>
    </row>
    <row r="277" spans="35:36" x14ac:dyDescent="0.25">
      <c r="AI277" s="1"/>
      <c r="AJ277" s="1"/>
    </row>
    <row r="278" spans="35:36" x14ac:dyDescent="0.25">
      <c r="AI278" s="1"/>
      <c r="AJ278" s="1"/>
    </row>
    <row r="279" spans="35:36" x14ac:dyDescent="0.25">
      <c r="AI279" s="1"/>
      <c r="AJ279" s="1"/>
    </row>
    <row r="280" spans="35:36" x14ac:dyDescent="0.25">
      <c r="AI280" s="1"/>
      <c r="AJ280" s="1"/>
    </row>
    <row r="281" spans="35:36" x14ac:dyDescent="0.25">
      <c r="AI281" s="1"/>
      <c r="AJ281" s="1"/>
    </row>
    <row r="282" spans="35:36" x14ac:dyDescent="0.25">
      <c r="AI282" s="1"/>
      <c r="AJ282" s="1"/>
    </row>
    <row r="283" spans="35:36" x14ac:dyDescent="0.25">
      <c r="AI283" s="1"/>
      <c r="AJ283" s="1"/>
    </row>
    <row r="284" spans="35:36" x14ac:dyDescent="0.25">
      <c r="AI284" s="1"/>
      <c r="AJ284" s="1"/>
    </row>
    <row r="285" spans="35:36" x14ac:dyDescent="0.25">
      <c r="AI285" s="1"/>
      <c r="AJ285" s="1"/>
    </row>
    <row r="286" spans="35:36" x14ac:dyDescent="0.25">
      <c r="AI286" s="1"/>
      <c r="AJ286" s="1"/>
    </row>
    <row r="287" spans="35:36" x14ac:dyDescent="0.25">
      <c r="AI287" s="1"/>
      <c r="AJ287" s="1"/>
    </row>
    <row r="288" spans="35:36" x14ac:dyDescent="0.25">
      <c r="AI288" s="1"/>
      <c r="AJ288" s="1"/>
    </row>
    <row r="289" spans="35:36" x14ac:dyDescent="0.25">
      <c r="AI289" s="1"/>
      <c r="AJ289" s="1"/>
    </row>
    <row r="290" spans="35:36" x14ac:dyDescent="0.25">
      <c r="AI290" s="1"/>
      <c r="AJ290" s="1"/>
    </row>
    <row r="291" spans="35:36" x14ac:dyDescent="0.25">
      <c r="AI291" s="1"/>
      <c r="AJ291" s="1"/>
    </row>
    <row r="292" spans="35:36" x14ac:dyDescent="0.25">
      <c r="AI292" s="1"/>
      <c r="AJ292" s="1"/>
    </row>
    <row r="293" spans="35:36" x14ac:dyDescent="0.25">
      <c r="AI293" s="1"/>
      <c r="AJ293" s="1"/>
    </row>
    <row r="294" spans="35:36" x14ac:dyDescent="0.25">
      <c r="AI294" s="1"/>
      <c r="AJ294" s="1"/>
    </row>
    <row r="295" spans="35:36" x14ac:dyDescent="0.25">
      <c r="AI295" s="1"/>
      <c r="AJ295" s="1"/>
    </row>
    <row r="296" spans="35:36" x14ac:dyDescent="0.25">
      <c r="AI296" s="1"/>
      <c r="AJ296" s="1"/>
    </row>
    <row r="297" spans="35:36" x14ac:dyDescent="0.25">
      <c r="AI297" s="1"/>
      <c r="AJ297" s="1"/>
    </row>
    <row r="298" spans="35:36" x14ac:dyDescent="0.25">
      <c r="AI298" s="1"/>
      <c r="AJ298" s="1"/>
    </row>
    <row r="299" spans="35:36" x14ac:dyDescent="0.25">
      <c r="AI299" s="1"/>
      <c r="AJ299" s="1"/>
    </row>
    <row r="300" spans="35:36" x14ac:dyDescent="0.25">
      <c r="AI300" s="1"/>
      <c r="AJ300" s="1"/>
    </row>
    <row r="301" spans="35:36" x14ac:dyDescent="0.25">
      <c r="AI301" s="1"/>
      <c r="AJ301" s="1"/>
    </row>
    <row r="302" spans="35:36" x14ac:dyDescent="0.25">
      <c r="AI302" s="1"/>
      <c r="AJ302" s="1"/>
    </row>
    <row r="303" spans="35:36" x14ac:dyDescent="0.25">
      <c r="AI303" s="1"/>
      <c r="AJ303" s="1"/>
    </row>
    <row r="304" spans="35:36" x14ac:dyDescent="0.25">
      <c r="AI304" s="1"/>
      <c r="AJ304" s="1"/>
    </row>
    <row r="305" spans="35:36" x14ac:dyDescent="0.25">
      <c r="AI305" s="1"/>
      <c r="AJ305" s="1"/>
    </row>
    <row r="306" spans="35:36" x14ac:dyDescent="0.25">
      <c r="AI306" s="1"/>
      <c r="AJ306" s="1"/>
    </row>
    <row r="307" spans="35:36" x14ac:dyDescent="0.25">
      <c r="AI307" s="1"/>
      <c r="AJ307" s="1"/>
    </row>
    <row r="308" spans="35:36" x14ac:dyDescent="0.25">
      <c r="AI308" s="1"/>
      <c r="AJ308" s="1"/>
    </row>
    <row r="309" spans="35:36" x14ac:dyDescent="0.25">
      <c r="AI309" s="1"/>
      <c r="AJ309" s="1"/>
    </row>
    <row r="310" spans="35:36" x14ac:dyDescent="0.25">
      <c r="AI310" s="1"/>
      <c r="AJ310" s="1"/>
    </row>
    <row r="311" spans="35:36" x14ac:dyDescent="0.25">
      <c r="AI311" s="1"/>
      <c r="AJ311" s="1"/>
    </row>
    <row r="312" spans="35:36" x14ac:dyDescent="0.25">
      <c r="AI312" s="1"/>
      <c r="AJ312" s="1"/>
    </row>
    <row r="313" spans="35:36" x14ac:dyDescent="0.25">
      <c r="AI313" s="1"/>
      <c r="AJ313" s="1"/>
    </row>
    <row r="314" spans="35:36" x14ac:dyDescent="0.25">
      <c r="AI314" s="1"/>
      <c r="AJ314" s="1"/>
    </row>
    <row r="315" spans="35:36" x14ac:dyDescent="0.25">
      <c r="AI315" s="1"/>
      <c r="AJ315" s="1"/>
    </row>
    <row r="316" spans="35:36" x14ac:dyDescent="0.25">
      <c r="AI316" s="1"/>
      <c r="AJ316" s="1"/>
    </row>
    <row r="317" spans="35:36" x14ac:dyDescent="0.25">
      <c r="AI317" s="1"/>
      <c r="AJ317" s="1"/>
    </row>
    <row r="318" spans="35:36" x14ac:dyDescent="0.25">
      <c r="AI318" s="1"/>
      <c r="AJ318" s="1"/>
    </row>
    <row r="319" spans="35:36" x14ac:dyDescent="0.25">
      <c r="AI319" s="1"/>
      <c r="AJ319" s="1"/>
    </row>
    <row r="320" spans="35:36" x14ac:dyDescent="0.25">
      <c r="AI320" s="1"/>
      <c r="AJ320" s="1"/>
    </row>
    <row r="321" spans="35:36" x14ac:dyDescent="0.25">
      <c r="AI321" s="1"/>
      <c r="AJ321" s="1"/>
    </row>
    <row r="322" spans="35:36" x14ac:dyDescent="0.25">
      <c r="AI322" s="1"/>
      <c r="AJ322" s="1"/>
    </row>
    <row r="323" spans="35:36" x14ac:dyDescent="0.25">
      <c r="AI323" s="1"/>
      <c r="AJ323" s="1"/>
    </row>
    <row r="324" spans="35:36" x14ac:dyDescent="0.25">
      <c r="AI324" s="1"/>
      <c r="AJ324" s="1"/>
    </row>
    <row r="325" spans="35:36" x14ac:dyDescent="0.25">
      <c r="AI325" s="1"/>
      <c r="AJ325" s="1"/>
    </row>
    <row r="326" spans="35:36" x14ac:dyDescent="0.25">
      <c r="AI326" s="1"/>
      <c r="AJ326" s="1"/>
    </row>
    <row r="327" spans="35:36" x14ac:dyDescent="0.25">
      <c r="AI327" s="1"/>
      <c r="AJ327" s="1"/>
    </row>
    <row r="328" spans="35:36" x14ac:dyDescent="0.25">
      <c r="AI328" s="1"/>
      <c r="AJ328" s="1"/>
    </row>
    <row r="329" spans="35:36" x14ac:dyDescent="0.25">
      <c r="AI329" s="1"/>
      <c r="AJ329" s="1"/>
    </row>
    <row r="330" spans="35:36" x14ac:dyDescent="0.25">
      <c r="AI330" s="1"/>
      <c r="AJ330" s="1"/>
    </row>
    <row r="331" spans="35:36" x14ac:dyDescent="0.25">
      <c r="AI331" s="1"/>
      <c r="AJ331" s="1"/>
    </row>
    <row r="332" spans="35:36" x14ac:dyDescent="0.25">
      <c r="AI332" s="1"/>
      <c r="AJ332" s="1"/>
    </row>
    <row r="333" spans="35:36" x14ac:dyDescent="0.25">
      <c r="AI333" s="1"/>
      <c r="AJ333" s="1"/>
    </row>
    <row r="334" spans="35:36" x14ac:dyDescent="0.25">
      <c r="AI334" s="1"/>
      <c r="AJ334" s="1"/>
    </row>
    <row r="335" spans="35:36" x14ac:dyDescent="0.25">
      <c r="AI335" s="1"/>
      <c r="AJ335" s="1"/>
    </row>
    <row r="336" spans="35:36" x14ac:dyDescent="0.25">
      <c r="AI336" s="1"/>
      <c r="AJ336" s="1"/>
    </row>
    <row r="337" spans="35:36" x14ac:dyDescent="0.25">
      <c r="AI337" s="1"/>
      <c r="AJ337" s="1"/>
    </row>
    <row r="338" spans="35:36" x14ac:dyDescent="0.25">
      <c r="AI338" s="1"/>
      <c r="AJ338" s="1"/>
    </row>
    <row r="339" spans="35:36" x14ac:dyDescent="0.25">
      <c r="AI339" s="1"/>
      <c r="AJ339" s="1"/>
    </row>
    <row r="340" spans="35:36" x14ac:dyDescent="0.25">
      <c r="AI340" s="1"/>
      <c r="AJ340" s="1"/>
    </row>
    <row r="341" spans="35:36" x14ac:dyDescent="0.25">
      <c r="AI341" s="1"/>
      <c r="AJ341" s="1"/>
    </row>
    <row r="342" spans="35:36" x14ac:dyDescent="0.25">
      <c r="AI342" s="1"/>
      <c r="AJ342" s="1"/>
    </row>
    <row r="343" spans="35:36" x14ac:dyDescent="0.25">
      <c r="AI343" s="1"/>
      <c r="AJ343" s="1"/>
    </row>
    <row r="344" spans="35:36" x14ac:dyDescent="0.25">
      <c r="AI344" s="1"/>
      <c r="AJ344" s="1"/>
    </row>
    <row r="345" spans="35:36" x14ac:dyDescent="0.25">
      <c r="AI345" s="1"/>
      <c r="AJ345" s="1"/>
    </row>
    <row r="346" spans="35:36" x14ac:dyDescent="0.25">
      <c r="AI346" s="1"/>
      <c r="AJ346" s="1"/>
    </row>
    <row r="347" spans="35:36" x14ac:dyDescent="0.25">
      <c r="AI347" s="1"/>
      <c r="AJ347" s="1"/>
    </row>
    <row r="348" spans="35:36" x14ac:dyDescent="0.25">
      <c r="AI348" s="1"/>
      <c r="AJ348" s="1"/>
    </row>
    <row r="349" spans="35:36" x14ac:dyDescent="0.25">
      <c r="AI349" s="1"/>
      <c r="AJ349" s="1"/>
    </row>
    <row r="350" spans="35:36" x14ac:dyDescent="0.25">
      <c r="AI350" s="1"/>
      <c r="AJ350" s="1"/>
    </row>
    <row r="351" spans="35:36" x14ac:dyDescent="0.25">
      <c r="AI351" s="1"/>
      <c r="AJ351" s="1"/>
    </row>
    <row r="352" spans="35:36" x14ac:dyDescent="0.25">
      <c r="AI352" s="1"/>
      <c r="AJ352" s="1"/>
    </row>
    <row r="353" spans="35:36" x14ac:dyDescent="0.25">
      <c r="AI353" s="1"/>
      <c r="AJ353" s="1"/>
    </row>
    <row r="354" spans="35:36" x14ac:dyDescent="0.25">
      <c r="AI354" s="1"/>
      <c r="AJ354" s="1"/>
    </row>
    <row r="355" spans="35:36" x14ac:dyDescent="0.25">
      <c r="AI355" s="1"/>
      <c r="AJ355" s="1"/>
    </row>
    <row r="356" spans="35:36" x14ac:dyDescent="0.25">
      <c r="AI356" s="1"/>
      <c r="AJ356" s="1"/>
    </row>
    <row r="357" spans="35:36" x14ac:dyDescent="0.25">
      <c r="AI357" s="1"/>
      <c r="AJ357" s="1"/>
    </row>
    <row r="358" spans="35:36" x14ac:dyDescent="0.25">
      <c r="AI358" s="1"/>
      <c r="AJ358" s="1"/>
    </row>
    <row r="359" spans="35:36" x14ac:dyDescent="0.25">
      <c r="AI359" s="1"/>
      <c r="AJ359" s="1"/>
    </row>
    <row r="360" spans="35:36" x14ac:dyDescent="0.25">
      <c r="AI360" s="1"/>
      <c r="AJ360" s="1"/>
    </row>
    <row r="361" spans="35:36" x14ac:dyDescent="0.25">
      <c r="AI361" s="1"/>
      <c r="AJ361" s="1"/>
    </row>
    <row r="362" spans="35:36" x14ac:dyDescent="0.25">
      <c r="AI362" s="1"/>
      <c r="AJ362" s="1"/>
    </row>
    <row r="363" spans="35:36" x14ac:dyDescent="0.25">
      <c r="AI363" s="1"/>
      <c r="AJ363" s="1"/>
    </row>
    <row r="364" spans="35:36" x14ac:dyDescent="0.25">
      <c r="AI364" s="1"/>
      <c r="AJ364" s="1"/>
    </row>
    <row r="365" spans="35:36" x14ac:dyDescent="0.25">
      <c r="AI365" s="1"/>
      <c r="AJ365" s="1"/>
    </row>
    <row r="366" spans="35:36" x14ac:dyDescent="0.25">
      <c r="AI366" s="1"/>
      <c r="AJ366" s="1"/>
    </row>
    <row r="367" spans="35:36" x14ac:dyDescent="0.25">
      <c r="AI367" s="1"/>
      <c r="AJ367" s="1"/>
    </row>
    <row r="368" spans="35:36" x14ac:dyDescent="0.25">
      <c r="AI368" s="1"/>
      <c r="AJ368" s="1"/>
    </row>
    <row r="369" spans="35:36" x14ac:dyDescent="0.25">
      <c r="AI369" s="1"/>
      <c r="AJ369" s="1"/>
    </row>
    <row r="370" spans="35:36" x14ac:dyDescent="0.25">
      <c r="AI370" s="1"/>
      <c r="AJ370" s="1"/>
    </row>
    <row r="371" spans="35:36" x14ac:dyDescent="0.25">
      <c r="AI371" s="1"/>
      <c r="AJ371" s="1"/>
    </row>
    <row r="372" spans="35:36" x14ac:dyDescent="0.25">
      <c r="AI372" s="1"/>
      <c r="AJ372" s="1"/>
    </row>
    <row r="373" spans="35:36" x14ac:dyDescent="0.25">
      <c r="AI373" s="1"/>
      <c r="AJ373" s="1"/>
    </row>
    <row r="374" spans="35:36" x14ac:dyDescent="0.25">
      <c r="AI374" s="1"/>
      <c r="AJ374" s="1"/>
    </row>
    <row r="375" spans="35:36" x14ac:dyDescent="0.25">
      <c r="AI375" s="1"/>
      <c r="AJ375" s="1"/>
    </row>
    <row r="376" spans="35:36" x14ac:dyDescent="0.25">
      <c r="AI376" s="1"/>
      <c r="AJ376" s="1"/>
    </row>
    <row r="377" spans="35:36" x14ac:dyDescent="0.25">
      <c r="AI377" s="1"/>
      <c r="AJ377" s="1"/>
    </row>
    <row r="378" spans="35:36" x14ac:dyDescent="0.25">
      <c r="AI378" s="1"/>
      <c r="AJ378" s="1"/>
    </row>
    <row r="379" spans="35:36" x14ac:dyDescent="0.25">
      <c r="AI379" s="1"/>
      <c r="AJ379" s="1"/>
    </row>
    <row r="380" spans="35:36" x14ac:dyDescent="0.25">
      <c r="AI380" s="1"/>
      <c r="AJ380" s="1"/>
    </row>
    <row r="381" spans="35:36" x14ac:dyDescent="0.25">
      <c r="AI381" s="1"/>
      <c r="AJ381" s="1"/>
    </row>
    <row r="382" spans="35:36" x14ac:dyDescent="0.25">
      <c r="AI382" s="1"/>
      <c r="AJ382" s="1"/>
    </row>
    <row r="383" spans="35:36" x14ac:dyDescent="0.25">
      <c r="AI383" s="1"/>
      <c r="AJ383" s="1"/>
    </row>
    <row r="384" spans="35:36" x14ac:dyDescent="0.25">
      <c r="AI384" s="1"/>
      <c r="AJ384" s="1"/>
    </row>
    <row r="385" spans="35:36" x14ac:dyDescent="0.25">
      <c r="AI385" s="1"/>
      <c r="AJ385" s="1"/>
    </row>
    <row r="386" spans="35:36" x14ac:dyDescent="0.25">
      <c r="AI386" s="1"/>
      <c r="AJ386" s="1"/>
    </row>
    <row r="387" spans="35:36" x14ac:dyDescent="0.25">
      <c r="AI387" s="1"/>
      <c r="AJ387" s="1"/>
    </row>
    <row r="388" spans="35:36" x14ac:dyDescent="0.25">
      <c r="AI388" s="1"/>
      <c r="AJ388" s="1"/>
    </row>
    <row r="389" spans="35:36" x14ac:dyDescent="0.25">
      <c r="AI389" s="1"/>
      <c r="AJ389" s="1"/>
    </row>
    <row r="390" spans="35:36" x14ac:dyDescent="0.25">
      <c r="AI390" s="1"/>
      <c r="AJ390" s="1"/>
    </row>
    <row r="391" spans="35:36" x14ac:dyDescent="0.25">
      <c r="AI391" s="1"/>
      <c r="AJ391" s="1"/>
    </row>
    <row r="392" spans="35:36" x14ac:dyDescent="0.25">
      <c r="AI392" s="1"/>
      <c r="AJ392" s="1"/>
    </row>
    <row r="393" spans="35:36" x14ac:dyDescent="0.25">
      <c r="AI393" s="1"/>
      <c r="AJ393" s="1"/>
    </row>
    <row r="394" spans="35:36" x14ac:dyDescent="0.25">
      <c r="AI394" s="1"/>
      <c r="AJ394" s="1"/>
    </row>
    <row r="395" spans="35:36" x14ac:dyDescent="0.25">
      <c r="AI395" s="1"/>
      <c r="AJ395" s="1"/>
    </row>
    <row r="396" spans="35:36" x14ac:dyDescent="0.25">
      <c r="AI396" s="1"/>
      <c r="AJ396" s="1"/>
    </row>
    <row r="397" spans="35:36" x14ac:dyDescent="0.25">
      <c r="AI397" s="1"/>
      <c r="AJ397" s="1"/>
    </row>
    <row r="398" spans="35:36" x14ac:dyDescent="0.25">
      <c r="AI398" s="1"/>
      <c r="AJ398" s="1"/>
    </row>
    <row r="399" spans="35:36" x14ac:dyDescent="0.25">
      <c r="AI399" s="1"/>
      <c r="AJ399" s="1"/>
    </row>
    <row r="400" spans="35:36" x14ac:dyDescent="0.25">
      <c r="AI400" s="1"/>
      <c r="AJ400" s="1"/>
    </row>
    <row r="401" spans="35:36" x14ac:dyDescent="0.25">
      <c r="AI401" s="1"/>
      <c r="AJ401" s="1"/>
    </row>
    <row r="402" spans="35:36" x14ac:dyDescent="0.25">
      <c r="AI402" s="1"/>
      <c r="AJ402" s="1"/>
    </row>
    <row r="403" spans="35:36" x14ac:dyDescent="0.25">
      <c r="AI403" s="1"/>
      <c r="AJ403" s="1"/>
    </row>
    <row r="404" spans="35:36" x14ac:dyDescent="0.25">
      <c r="AI404" s="1"/>
      <c r="AJ404" s="1"/>
    </row>
    <row r="405" spans="35:36" x14ac:dyDescent="0.25">
      <c r="AI405" s="1"/>
      <c r="AJ405" s="1"/>
    </row>
    <row r="406" spans="35:36" x14ac:dyDescent="0.25">
      <c r="AI406" s="1"/>
      <c r="AJ406" s="1"/>
    </row>
    <row r="407" spans="35:36" x14ac:dyDescent="0.25">
      <c r="AI407" s="1"/>
      <c r="AJ407" s="1"/>
    </row>
    <row r="408" spans="35:36" x14ac:dyDescent="0.25">
      <c r="AI408" s="1"/>
      <c r="AJ408" s="1"/>
    </row>
    <row r="409" spans="35:36" x14ac:dyDescent="0.25">
      <c r="AI409" s="1"/>
      <c r="AJ409" s="1"/>
    </row>
    <row r="410" spans="35:36" x14ac:dyDescent="0.25">
      <c r="AI410" s="1"/>
      <c r="AJ410" s="1"/>
    </row>
    <row r="411" spans="35:36" x14ac:dyDescent="0.25">
      <c r="AI411" s="1"/>
      <c r="AJ411" s="1"/>
    </row>
    <row r="412" spans="35:36" x14ac:dyDescent="0.25">
      <c r="AI412" s="1"/>
      <c r="AJ412" s="1"/>
    </row>
    <row r="413" spans="35:36" x14ac:dyDescent="0.25">
      <c r="AI413" s="1"/>
      <c r="AJ413" s="1"/>
    </row>
    <row r="414" spans="35:36" x14ac:dyDescent="0.25">
      <c r="AI414" s="1"/>
      <c r="AJ414" s="1"/>
    </row>
    <row r="415" spans="35:36" x14ac:dyDescent="0.25">
      <c r="AI415" s="1"/>
      <c r="AJ415" s="1"/>
    </row>
    <row r="416" spans="35:36" x14ac:dyDescent="0.25">
      <c r="AI416" s="1"/>
      <c r="AJ416" s="1"/>
    </row>
    <row r="417" spans="35:36" x14ac:dyDescent="0.25">
      <c r="AI417" s="1"/>
      <c r="AJ417" s="1"/>
    </row>
    <row r="418" spans="35:36" x14ac:dyDescent="0.25">
      <c r="AI418" s="1"/>
      <c r="AJ418" s="1"/>
    </row>
    <row r="419" spans="35:36" x14ac:dyDescent="0.25">
      <c r="AI419" s="1"/>
      <c r="AJ419" s="1"/>
    </row>
    <row r="420" spans="35:36" x14ac:dyDescent="0.25">
      <c r="AI420" s="1"/>
      <c r="AJ420" s="1"/>
    </row>
    <row r="421" spans="35:36" x14ac:dyDescent="0.25">
      <c r="AI421" s="1"/>
      <c r="AJ421" s="1"/>
    </row>
    <row r="422" spans="35:36" x14ac:dyDescent="0.25">
      <c r="AI422" s="1"/>
      <c r="AJ422" s="1"/>
    </row>
    <row r="423" spans="35:36" x14ac:dyDescent="0.25">
      <c r="AI423" s="1"/>
      <c r="AJ423" s="1"/>
    </row>
    <row r="424" spans="35:36" x14ac:dyDescent="0.25">
      <c r="AI424" s="1"/>
      <c r="AJ424" s="1"/>
    </row>
    <row r="425" spans="35:36" x14ac:dyDescent="0.25">
      <c r="AI425" s="1"/>
      <c r="AJ425" s="1"/>
    </row>
    <row r="426" spans="35:36" x14ac:dyDescent="0.25">
      <c r="AI426" s="1"/>
      <c r="AJ426" s="1"/>
    </row>
    <row r="427" spans="35:36" x14ac:dyDescent="0.25">
      <c r="AI427" s="1"/>
      <c r="AJ427" s="1"/>
    </row>
    <row r="428" spans="35:36" x14ac:dyDescent="0.25">
      <c r="AI428" s="1"/>
      <c r="AJ428" s="1"/>
    </row>
    <row r="429" spans="35:36" x14ac:dyDescent="0.25">
      <c r="AI429" s="1"/>
      <c r="AJ429" s="1"/>
    </row>
    <row r="430" spans="35:36" x14ac:dyDescent="0.25">
      <c r="AI430" s="1"/>
      <c r="AJ430" s="1"/>
    </row>
    <row r="431" spans="35:36" x14ac:dyDescent="0.25">
      <c r="AI431" s="1"/>
      <c r="AJ431" s="1"/>
    </row>
    <row r="432" spans="35:36" x14ac:dyDescent="0.25">
      <c r="AI432" s="1"/>
      <c r="AJ432" s="1"/>
    </row>
    <row r="433" spans="35:36" x14ac:dyDescent="0.25">
      <c r="AI433" s="1"/>
      <c r="AJ433" s="1"/>
    </row>
    <row r="434" spans="35:36" x14ac:dyDescent="0.25">
      <c r="AI434" s="1"/>
      <c r="AJ434" s="1"/>
    </row>
    <row r="435" spans="35:36" x14ac:dyDescent="0.25">
      <c r="AI435" s="1"/>
      <c r="AJ435" s="1"/>
    </row>
    <row r="436" spans="35:36" x14ac:dyDescent="0.25">
      <c r="AI436" s="1"/>
      <c r="AJ436" s="1"/>
    </row>
    <row r="437" spans="35:36" x14ac:dyDescent="0.25">
      <c r="AI437" s="1"/>
      <c r="AJ437" s="1"/>
    </row>
    <row r="438" spans="35:36" x14ac:dyDescent="0.25">
      <c r="AI438" s="1"/>
      <c r="AJ438" s="1"/>
    </row>
    <row r="439" spans="35:36" x14ac:dyDescent="0.25">
      <c r="AI439" s="1"/>
      <c r="AJ439" s="1"/>
    </row>
    <row r="440" spans="35:36" x14ac:dyDescent="0.25">
      <c r="AI440" s="1"/>
      <c r="AJ440" s="1"/>
    </row>
    <row r="441" spans="35:36" x14ac:dyDescent="0.25">
      <c r="AI441" s="1"/>
      <c r="AJ441" s="1"/>
    </row>
    <row r="442" spans="35:36" x14ac:dyDescent="0.25">
      <c r="AI442" s="1"/>
      <c r="AJ442" s="1"/>
    </row>
    <row r="443" spans="35:36" x14ac:dyDescent="0.25">
      <c r="AI443" s="1"/>
      <c r="AJ443" s="1"/>
    </row>
    <row r="444" spans="35:36" x14ac:dyDescent="0.25">
      <c r="AI444" s="1"/>
      <c r="AJ444" s="1"/>
    </row>
    <row r="445" spans="35:36" x14ac:dyDescent="0.25">
      <c r="AI445" s="1"/>
      <c r="AJ445" s="1"/>
    </row>
    <row r="446" spans="35:36" x14ac:dyDescent="0.25">
      <c r="AI446" s="1"/>
      <c r="AJ446" s="1"/>
    </row>
    <row r="447" spans="35:36" x14ac:dyDescent="0.25">
      <c r="AI447" s="1"/>
      <c r="AJ447" s="1"/>
    </row>
    <row r="448" spans="35:36" x14ac:dyDescent="0.25">
      <c r="AI448" s="1"/>
      <c r="AJ448" s="1"/>
    </row>
    <row r="449" spans="35:36" x14ac:dyDescent="0.25">
      <c r="AI449" s="1"/>
      <c r="AJ449" s="1"/>
    </row>
    <row r="450" spans="35:36" x14ac:dyDescent="0.25">
      <c r="AI450" s="1"/>
      <c r="AJ450" s="1"/>
    </row>
    <row r="451" spans="35:36" x14ac:dyDescent="0.25">
      <c r="AI451" s="1"/>
      <c r="AJ451" s="1"/>
    </row>
    <row r="452" spans="35:36" x14ac:dyDescent="0.25">
      <c r="AI452" s="1"/>
      <c r="AJ452" s="1"/>
    </row>
    <row r="453" spans="35:36" x14ac:dyDescent="0.25">
      <c r="AI453" s="1"/>
      <c r="AJ453" s="1"/>
    </row>
    <row r="454" spans="35:36" x14ac:dyDescent="0.25">
      <c r="AI454" s="1"/>
      <c r="AJ454" s="1"/>
    </row>
    <row r="455" spans="35:36" x14ac:dyDescent="0.25">
      <c r="AI455" s="1"/>
      <c r="AJ455" s="1"/>
    </row>
    <row r="456" spans="35:36" x14ac:dyDescent="0.25">
      <c r="AI456" s="1"/>
      <c r="AJ456" s="1"/>
    </row>
    <row r="457" spans="35:36" x14ac:dyDescent="0.25">
      <c r="AI457" s="1"/>
      <c r="AJ457" s="1"/>
    </row>
    <row r="458" spans="35:36" x14ac:dyDescent="0.25">
      <c r="AI458" s="1"/>
      <c r="AJ458" s="1"/>
    </row>
    <row r="459" spans="35:36" x14ac:dyDescent="0.25">
      <c r="AI459" s="1"/>
      <c r="AJ459" s="1"/>
    </row>
    <row r="460" spans="35:36" x14ac:dyDescent="0.25">
      <c r="AI460" s="1"/>
      <c r="AJ460" s="1"/>
    </row>
    <row r="461" spans="35:36" x14ac:dyDescent="0.25">
      <c r="AI461" s="1"/>
      <c r="AJ461" s="1"/>
    </row>
    <row r="462" spans="35:36" x14ac:dyDescent="0.25">
      <c r="AI462" s="1"/>
      <c r="AJ462" s="1"/>
    </row>
    <row r="463" spans="35:36" x14ac:dyDescent="0.25">
      <c r="AI463" s="1"/>
      <c r="AJ463" s="1"/>
    </row>
    <row r="464" spans="35:36" x14ac:dyDescent="0.25">
      <c r="AI464" s="1"/>
      <c r="AJ464" s="1"/>
    </row>
    <row r="465" spans="35:36" x14ac:dyDescent="0.25">
      <c r="AI465" s="1"/>
      <c r="AJ465" s="1"/>
    </row>
    <row r="466" spans="35:36" x14ac:dyDescent="0.25">
      <c r="AI466" s="1"/>
      <c r="AJ466" s="1"/>
    </row>
    <row r="467" spans="35:36" x14ac:dyDescent="0.25">
      <c r="AI467" s="1"/>
      <c r="AJ467" s="1"/>
    </row>
    <row r="468" spans="35:36" x14ac:dyDescent="0.25">
      <c r="AI468" s="1"/>
      <c r="AJ468" s="1"/>
    </row>
    <row r="469" spans="35:36" x14ac:dyDescent="0.25">
      <c r="AI469" s="1"/>
      <c r="AJ469" s="1"/>
    </row>
    <row r="470" spans="35:36" x14ac:dyDescent="0.25">
      <c r="AI470" s="1"/>
      <c r="AJ470" s="1"/>
    </row>
    <row r="471" spans="35:36" x14ac:dyDescent="0.25">
      <c r="AI471" s="1"/>
      <c r="AJ471" s="1"/>
    </row>
    <row r="472" spans="35:36" x14ac:dyDescent="0.25">
      <c r="AI472" s="1"/>
      <c r="AJ472" s="1"/>
    </row>
    <row r="473" spans="35:36" x14ac:dyDescent="0.25">
      <c r="AI473" s="1"/>
      <c r="AJ473" s="1"/>
    </row>
    <row r="474" spans="35:36" x14ac:dyDescent="0.25">
      <c r="AI474" s="1"/>
      <c r="AJ474" s="1"/>
    </row>
    <row r="475" spans="35:36" x14ac:dyDescent="0.25">
      <c r="AI475" s="1"/>
      <c r="AJ475" s="1"/>
    </row>
    <row r="476" spans="35:36" x14ac:dyDescent="0.25">
      <c r="AI476" s="1"/>
      <c r="AJ476" s="1"/>
    </row>
    <row r="477" spans="35:36" x14ac:dyDescent="0.25">
      <c r="AI477" s="1"/>
      <c r="AJ477" s="1"/>
    </row>
    <row r="478" spans="35:36" x14ac:dyDescent="0.25">
      <c r="AI478" s="1"/>
      <c r="AJ478" s="1"/>
    </row>
    <row r="479" spans="35:36" x14ac:dyDescent="0.25">
      <c r="AI479" s="1"/>
      <c r="AJ479" s="1"/>
    </row>
    <row r="480" spans="35:36" x14ac:dyDescent="0.25">
      <c r="AI480" s="1"/>
      <c r="AJ480" s="1"/>
    </row>
    <row r="481" spans="35:36" x14ac:dyDescent="0.25">
      <c r="AI481" s="1"/>
      <c r="AJ481" s="1"/>
    </row>
    <row r="482" spans="35:36" x14ac:dyDescent="0.25">
      <c r="AI482" s="1"/>
      <c r="AJ482" s="1"/>
    </row>
    <row r="483" spans="35:36" x14ac:dyDescent="0.25">
      <c r="AI483" s="1"/>
      <c r="AJ483" s="1"/>
    </row>
    <row r="484" spans="35:36" x14ac:dyDescent="0.25">
      <c r="AI484" s="1"/>
      <c r="AJ484" s="1"/>
    </row>
    <row r="485" spans="35:36" x14ac:dyDescent="0.25">
      <c r="AI485" s="1"/>
      <c r="AJ485" s="1"/>
    </row>
    <row r="486" spans="35:36" x14ac:dyDescent="0.25">
      <c r="AI486" s="1"/>
      <c r="AJ486" s="1"/>
    </row>
    <row r="487" spans="35:36" x14ac:dyDescent="0.25">
      <c r="AI487" s="1"/>
      <c r="AJ487" s="1"/>
    </row>
    <row r="488" spans="35:36" x14ac:dyDescent="0.25">
      <c r="AI488" s="1"/>
      <c r="AJ488" s="1"/>
    </row>
    <row r="489" spans="35:36" x14ac:dyDescent="0.25">
      <c r="AI489" s="1"/>
      <c r="AJ489" s="1"/>
    </row>
    <row r="490" spans="35:36" x14ac:dyDescent="0.25">
      <c r="AI490" s="1"/>
      <c r="AJ490" s="1"/>
    </row>
    <row r="491" spans="35:36" x14ac:dyDescent="0.25">
      <c r="AI491" s="1"/>
      <c r="AJ491" s="1"/>
    </row>
    <row r="492" spans="35:36" x14ac:dyDescent="0.25">
      <c r="AI492" s="1"/>
      <c r="AJ492" s="1"/>
    </row>
    <row r="493" spans="35:36" x14ac:dyDescent="0.25">
      <c r="AI493" s="1"/>
      <c r="AJ493" s="1"/>
    </row>
    <row r="494" spans="35:36" x14ac:dyDescent="0.25">
      <c r="AI494" s="1"/>
      <c r="AJ494" s="1"/>
    </row>
    <row r="495" spans="35:36" x14ac:dyDescent="0.25">
      <c r="AI495" s="1"/>
      <c r="AJ495" s="1"/>
    </row>
    <row r="496" spans="35:36" x14ac:dyDescent="0.25">
      <c r="AI496" s="1"/>
      <c r="AJ496" s="1"/>
    </row>
    <row r="497" spans="35:36" x14ac:dyDescent="0.25">
      <c r="AI497" s="1"/>
      <c r="AJ497" s="1"/>
    </row>
    <row r="498" spans="35:36" x14ac:dyDescent="0.25">
      <c r="AI498" s="1"/>
      <c r="AJ498" s="1"/>
    </row>
    <row r="499" spans="35:36" x14ac:dyDescent="0.25">
      <c r="AI499" s="1"/>
      <c r="AJ499" s="1"/>
    </row>
    <row r="500" spans="35:36" x14ac:dyDescent="0.25">
      <c r="AI500" s="1"/>
      <c r="AJ500" s="1"/>
    </row>
    <row r="501" spans="35:36" x14ac:dyDescent="0.25">
      <c r="AI501" s="1"/>
      <c r="AJ501" s="1"/>
    </row>
    <row r="502" spans="35:36" x14ac:dyDescent="0.25">
      <c r="AI502" s="1"/>
      <c r="AJ502" s="1"/>
    </row>
    <row r="503" spans="35:36" x14ac:dyDescent="0.25">
      <c r="AI503" s="1"/>
      <c r="AJ503" s="1"/>
    </row>
    <row r="504" spans="35:36" x14ac:dyDescent="0.25">
      <c r="AI504" s="1"/>
      <c r="AJ504" s="1"/>
    </row>
    <row r="505" spans="35:36" x14ac:dyDescent="0.25">
      <c r="AI505" s="1"/>
      <c r="AJ505" s="1"/>
    </row>
    <row r="506" spans="35:36" x14ac:dyDescent="0.25">
      <c r="AI506" s="1"/>
      <c r="AJ506" s="1"/>
    </row>
    <row r="507" spans="35:36" x14ac:dyDescent="0.25">
      <c r="AI507" s="1"/>
      <c r="AJ507" s="1"/>
    </row>
    <row r="508" spans="35:36" x14ac:dyDescent="0.25">
      <c r="AI508" s="1"/>
      <c r="AJ508" s="1"/>
    </row>
    <row r="509" spans="35:36" x14ac:dyDescent="0.25">
      <c r="AI509" s="1"/>
      <c r="AJ509" s="1"/>
    </row>
    <row r="510" spans="35:36" x14ac:dyDescent="0.25">
      <c r="AI510" s="1"/>
      <c r="AJ510" s="1"/>
    </row>
    <row r="511" spans="35:36" x14ac:dyDescent="0.25">
      <c r="AI511" s="1"/>
      <c r="AJ511" s="1"/>
    </row>
    <row r="512" spans="35:36" x14ac:dyDescent="0.25">
      <c r="AI512" s="1"/>
      <c r="AJ512" s="1"/>
    </row>
    <row r="513" spans="35:36" x14ac:dyDescent="0.25">
      <c r="AI513" s="1"/>
      <c r="AJ513" s="1"/>
    </row>
    <row r="514" spans="35:36" x14ac:dyDescent="0.25">
      <c r="AI514" s="1"/>
      <c r="AJ514" s="1"/>
    </row>
    <row r="515" spans="35:36" x14ac:dyDescent="0.25">
      <c r="AI515" s="1"/>
      <c r="AJ515" s="1"/>
    </row>
    <row r="516" spans="35:36" x14ac:dyDescent="0.25">
      <c r="AI516" s="1"/>
      <c r="AJ516" s="1"/>
    </row>
    <row r="517" spans="35:36" x14ac:dyDescent="0.25">
      <c r="AI517" s="1"/>
      <c r="AJ517" s="1"/>
    </row>
    <row r="518" spans="35:36" x14ac:dyDescent="0.25">
      <c r="AI518" s="1"/>
      <c r="AJ518" s="1"/>
    </row>
    <row r="519" spans="35:36" x14ac:dyDescent="0.25">
      <c r="AI519" s="1"/>
      <c r="AJ519" s="1"/>
    </row>
    <row r="520" spans="35:36" x14ac:dyDescent="0.25">
      <c r="AI520" s="1"/>
      <c r="AJ520" s="1"/>
    </row>
    <row r="521" spans="35:36" x14ac:dyDescent="0.25">
      <c r="AI521" s="1"/>
      <c r="AJ521" s="1"/>
    </row>
    <row r="522" spans="35:36" x14ac:dyDescent="0.25">
      <c r="AI522" s="1"/>
      <c r="AJ522" s="1"/>
    </row>
    <row r="523" spans="35:36" x14ac:dyDescent="0.25">
      <c r="AI523" s="1"/>
      <c r="AJ523" s="1"/>
    </row>
    <row r="524" spans="35:36" x14ac:dyDescent="0.25">
      <c r="AI524" s="1"/>
      <c r="AJ524" s="1"/>
    </row>
    <row r="525" spans="35:36" x14ac:dyDescent="0.25">
      <c r="AI525" s="1"/>
      <c r="AJ525" s="1"/>
    </row>
    <row r="526" spans="35:36" x14ac:dyDescent="0.25">
      <c r="AI526" s="1"/>
      <c r="AJ526" s="1"/>
    </row>
    <row r="527" spans="35:36" x14ac:dyDescent="0.25">
      <c r="AI527" s="1"/>
      <c r="AJ527" s="1"/>
    </row>
    <row r="528" spans="35:36" x14ac:dyDescent="0.25">
      <c r="AI528" s="1"/>
      <c r="AJ528" s="1"/>
    </row>
    <row r="529" spans="35:36" x14ac:dyDescent="0.25">
      <c r="AI529" s="1"/>
      <c r="AJ529" s="1"/>
    </row>
    <row r="530" spans="35:36" x14ac:dyDescent="0.25">
      <c r="AI530" s="1"/>
      <c r="AJ530" s="1"/>
    </row>
    <row r="531" spans="35:36" x14ac:dyDescent="0.25">
      <c r="AI531" s="1"/>
      <c r="AJ531" s="1"/>
    </row>
    <row r="532" spans="35:36" x14ac:dyDescent="0.25">
      <c r="AI532" s="1"/>
      <c r="AJ532" s="1"/>
    </row>
    <row r="533" spans="35:36" x14ac:dyDescent="0.25">
      <c r="AI533" s="1"/>
      <c r="AJ533" s="1"/>
    </row>
    <row r="534" spans="35:36" x14ac:dyDescent="0.25">
      <c r="AI534" s="1"/>
      <c r="AJ534" s="1"/>
    </row>
    <row r="535" spans="35:36" x14ac:dyDescent="0.25">
      <c r="AI535" s="1"/>
      <c r="AJ535" s="1"/>
    </row>
    <row r="536" spans="35:36" x14ac:dyDescent="0.25">
      <c r="AI536" s="1"/>
      <c r="AJ536" s="1"/>
    </row>
    <row r="537" spans="35:36" x14ac:dyDescent="0.25">
      <c r="AI537" s="1"/>
      <c r="AJ537" s="1"/>
    </row>
    <row r="538" spans="35:36" x14ac:dyDescent="0.25">
      <c r="AI538" s="1"/>
      <c r="AJ538" s="1"/>
    </row>
    <row r="539" spans="35:36" x14ac:dyDescent="0.25">
      <c r="AI539" s="1"/>
      <c r="AJ539" s="1"/>
    </row>
    <row r="540" spans="35:36" x14ac:dyDescent="0.25">
      <c r="AI540" s="1"/>
      <c r="AJ540" s="1"/>
    </row>
    <row r="541" spans="35:36" x14ac:dyDescent="0.25">
      <c r="AI541" s="1"/>
      <c r="AJ541" s="1"/>
    </row>
    <row r="542" spans="35:36" x14ac:dyDescent="0.25">
      <c r="AI542" s="1"/>
      <c r="AJ542" s="1"/>
    </row>
    <row r="543" spans="35:36" x14ac:dyDescent="0.25">
      <c r="AI543" s="1"/>
      <c r="AJ543" s="1"/>
    </row>
    <row r="544" spans="35:36" x14ac:dyDescent="0.25">
      <c r="AI544" s="1"/>
      <c r="AJ544" s="1"/>
    </row>
    <row r="545" spans="35:36" x14ac:dyDescent="0.25">
      <c r="AI545" s="1"/>
      <c r="AJ545" s="1"/>
    </row>
    <row r="546" spans="35:36" x14ac:dyDescent="0.25">
      <c r="AI546" s="1"/>
      <c r="AJ546" s="1"/>
    </row>
    <row r="547" spans="35:36" x14ac:dyDescent="0.25">
      <c r="AI547" s="1"/>
      <c r="AJ547" s="1"/>
    </row>
    <row r="548" spans="35:36" x14ac:dyDescent="0.25">
      <c r="AI548" s="1"/>
      <c r="AJ548" s="1"/>
    </row>
    <row r="549" spans="35:36" x14ac:dyDescent="0.25">
      <c r="AI549" s="1"/>
      <c r="AJ549" s="1"/>
    </row>
    <row r="550" spans="35:36" x14ac:dyDescent="0.25">
      <c r="AI550" s="1"/>
      <c r="AJ550" s="1"/>
    </row>
    <row r="551" spans="35:36" x14ac:dyDescent="0.25">
      <c r="AI551" s="1"/>
      <c r="AJ551" s="1"/>
    </row>
    <row r="552" spans="35:36" x14ac:dyDescent="0.25">
      <c r="AI552" s="1"/>
      <c r="AJ552" s="1"/>
    </row>
    <row r="553" spans="35:36" x14ac:dyDescent="0.25">
      <c r="AI553" s="1"/>
      <c r="AJ553" s="1"/>
    </row>
    <row r="554" spans="35:36" x14ac:dyDescent="0.25">
      <c r="AI554" s="1"/>
      <c r="AJ554" s="1"/>
    </row>
    <row r="555" spans="35:36" x14ac:dyDescent="0.25">
      <c r="AI555" s="1"/>
      <c r="AJ555" s="1"/>
    </row>
    <row r="556" spans="35:36" x14ac:dyDescent="0.25">
      <c r="AI556" s="1"/>
      <c r="AJ556" s="1"/>
    </row>
    <row r="557" spans="35:36" x14ac:dyDescent="0.25">
      <c r="AI557" s="1"/>
      <c r="AJ557" s="1"/>
    </row>
    <row r="558" spans="35:36" x14ac:dyDescent="0.25">
      <c r="AI558" s="1"/>
      <c r="AJ558" s="1"/>
    </row>
    <row r="559" spans="35:36" x14ac:dyDescent="0.25">
      <c r="AI559" s="1"/>
      <c r="AJ559" s="1"/>
    </row>
    <row r="560" spans="35:36" x14ac:dyDescent="0.25">
      <c r="AI560" s="1"/>
      <c r="AJ560" s="1"/>
    </row>
    <row r="561" spans="35:36" x14ac:dyDescent="0.25">
      <c r="AI561" s="1"/>
      <c r="AJ561" s="1"/>
    </row>
    <row r="562" spans="35:36" x14ac:dyDescent="0.25">
      <c r="AI562" s="1"/>
      <c r="AJ562" s="1"/>
    </row>
    <row r="563" spans="35:36" x14ac:dyDescent="0.25">
      <c r="AI563" s="1"/>
      <c r="AJ563" s="1"/>
    </row>
    <row r="564" spans="35:36" x14ac:dyDescent="0.25">
      <c r="AI564" s="1"/>
      <c r="AJ564" s="1"/>
    </row>
    <row r="565" spans="35:36" x14ac:dyDescent="0.25">
      <c r="AI565" s="1"/>
      <c r="AJ565" s="1"/>
    </row>
    <row r="566" spans="35:36" x14ac:dyDescent="0.25">
      <c r="AI566" s="1"/>
      <c r="AJ566" s="1"/>
    </row>
    <row r="567" spans="35:36" x14ac:dyDescent="0.25">
      <c r="AI567" s="1"/>
      <c r="AJ567" s="1"/>
    </row>
    <row r="568" spans="35:36" x14ac:dyDescent="0.25">
      <c r="AI568" s="1"/>
      <c r="AJ568" s="1"/>
    </row>
    <row r="569" spans="35:36" x14ac:dyDescent="0.25">
      <c r="AI569" s="1"/>
      <c r="AJ569" s="1"/>
    </row>
    <row r="570" spans="35:36" x14ac:dyDescent="0.25">
      <c r="AI570" s="1"/>
      <c r="AJ570" s="1"/>
    </row>
    <row r="571" spans="35:36" x14ac:dyDescent="0.25">
      <c r="AI571" s="1"/>
      <c r="AJ571" s="1"/>
    </row>
    <row r="572" spans="35:36" x14ac:dyDescent="0.25">
      <c r="AI572" s="1"/>
      <c r="AJ572" s="1"/>
    </row>
    <row r="573" spans="35:36" x14ac:dyDescent="0.25">
      <c r="AI573" s="1"/>
      <c r="AJ573" s="1"/>
    </row>
    <row r="574" spans="35:36" x14ac:dyDescent="0.25">
      <c r="AI574" s="1"/>
      <c r="AJ574" s="1"/>
    </row>
    <row r="575" spans="35:36" x14ac:dyDescent="0.25">
      <c r="AI575" s="1"/>
      <c r="AJ575" s="1"/>
    </row>
    <row r="576" spans="35:36" x14ac:dyDescent="0.25">
      <c r="AI576" s="1"/>
      <c r="AJ576" s="1"/>
    </row>
    <row r="577" spans="35:36" x14ac:dyDescent="0.25">
      <c r="AI577" s="1"/>
      <c r="AJ577" s="1"/>
    </row>
    <row r="578" spans="35:36" x14ac:dyDescent="0.25">
      <c r="AI578" s="1"/>
      <c r="AJ578" s="1"/>
    </row>
    <row r="579" spans="35:36" x14ac:dyDescent="0.25">
      <c r="AI579" s="1"/>
      <c r="AJ579" s="1"/>
    </row>
    <row r="580" spans="35:36" x14ac:dyDescent="0.25">
      <c r="AI580" s="1"/>
      <c r="AJ580" s="1"/>
    </row>
    <row r="581" spans="35:36" x14ac:dyDescent="0.25">
      <c r="AI581" s="1"/>
      <c r="AJ581" s="1"/>
    </row>
    <row r="582" spans="35:36" x14ac:dyDescent="0.25">
      <c r="AI582" s="1"/>
      <c r="AJ582" s="1"/>
    </row>
    <row r="583" spans="35:36" x14ac:dyDescent="0.25">
      <c r="AI583" s="1"/>
      <c r="AJ583" s="1"/>
    </row>
    <row r="584" spans="35:36" x14ac:dyDescent="0.25">
      <c r="AI584" s="1"/>
      <c r="AJ584" s="1"/>
    </row>
    <row r="585" spans="35:36" x14ac:dyDescent="0.25">
      <c r="AI585" s="1"/>
      <c r="AJ585" s="1"/>
    </row>
    <row r="586" spans="35:36" x14ac:dyDescent="0.25">
      <c r="AI586" s="1"/>
      <c r="AJ586" s="1"/>
    </row>
    <row r="587" spans="35:36" x14ac:dyDescent="0.25">
      <c r="AI587" s="1"/>
      <c r="AJ587" s="1"/>
    </row>
    <row r="588" spans="35:36" x14ac:dyDescent="0.25">
      <c r="AI588" s="1"/>
      <c r="AJ588" s="1"/>
    </row>
    <row r="589" spans="35:36" x14ac:dyDescent="0.25">
      <c r="AI589" s="1"/>
      <c r="AJ589" s="1"/>
    </row>
    <row r="590" spans="35:36" x14ac:dyDescent="0.25">
      <c r="AI590" s="1"/>
      <c r="AJ590" s="1"/>
    </row>
    <row r="591" spans="35:36" x14ac:dyDescent="0.25">
      <c r="AI591" s="1"/>
      <c r="AJ591" s="1"/>
    </row>
    <row r="592" spans="35:36" x14ac:dyDescent="0.25">
      <c r="AI592" s="1"/>
      <c r="AJ592" s="1"/>
    </row>
    <row r="593" spans="35:36" x14ac:dyDescent="0.25">
      <c r="AI593" s="1"/>
      <c r="AJ593" s="1"/>
    </row>
    <row r="594" spans="35:36" x14ac:dyDescent="0.25">
      <c r="AI594" s="1"/>
      <c r="AJ594" s="1"/>
    </row>
    <row r="595" spans="35:36" x14ac:dyDescent="0.25">
      <c r="AI595" s="1"/>
      <c r="AJ595" s="1"/>
    </row>
    <row r="596" spans="35:36" x14ac:dyDescent="0.25">
      <c r="AI596" s="1"/>
      <c r="AJ596" s="1"/>
    </row>
    <row r="597" spans="35:36" x14ac:dyDescent="0.25">
      <c r="AI597" s="1"/>
      <c r="AJ597" s="1"/>
    </row>
    <row r="598" spans="35:36" x14ac:dyDescent="0.25">
      <c r="AI598" s="1"/>
      <c r="AJ598" s="1"/>
    </row>
    <row r="599" spans="35:36" x14ac:dyDescent="0.25">
      <c r="AI599" s="1"/>
      <c r="AJ599" s="1"/>
    </row>
    <row r="600" spans="35:36" x14ac:dyDescent="0.25">
      <c r="AI600" s="1"/>
      <c r="AJ600" s="1"/>
    </row>
    <row r="601" spans="35:36" x14ac:dyDescent="0.25">
      <c r="AI601" s="1"/>
      <c r="AJ601" s="1"/>
    </row>
    <row r="602" spans="35:36" x14ac:dyDescent="0.25">
      <c r="AI602" s="1"/>
      <c r="AJ602" s="1"/>
    </row>
    <row r="603" spans="35:36" x14ac:dyDescent="0.25">
      <c r="AI603" s="1"/>
      <c r="AJ603" s="1"/>
    </row>
    <row r="604" spans="35:36" x14ac:dyDescent="0.25">
      <c r="AI604" s="1"/>
      <c r="AJ604" s="1"/>
    </row>
    <row r="605" spans="35:36" x14ac:dyDescent="0.25">
      <c r="AI605" s="1"/>
      <c r="AJ605" s="1"/>
    </row>
    <row r="606" spans="35:36" x14ac:dyDescent="0.25">
      <c r="AI606" s="1"/>
      <c r="AJ606" s="1"/>
    </row>
    <row r="607" spans="35:36" x14ac:dyDescent="0.25">
      <c r="AI607" s="1"/>
      <c r="AJ607" s="1"/>
    </row>
    <row r="608" spans="35:36" x14ac:dyDescent="0.25">
      <c r="AI608" s="1"/>
      <c r="AJ608" s="1"/>
    </row>
    <row r="609" spans="35:36" x14ac:dyDescent="0.25">
      <c r="AI609" s="1"/>
      <c r="AJ609" s="1"/>
    </row>
    <row r="610" spans="35:36" x14ac:dyDescent="0.25">
      <c r="AI610" s="1"/>
      <c r="AJ610" s="1"/>
    </row>
    <row r="611" spans="35:36" x14ac:dyDescent="0.25">
      <c r="AI611" s="1"/>
      <c r="AJ611" s="1"/>
    </row>
    <row r="612" spans="35:36" x14ac:dyDescent="0.25">
      <c r="AI612" s="1"/>
      <c r="AJ612" s="1"/>
    </row>
    <row r="613" spans="35:36" x14ac:dyDescent="0.25">
      <c r="AI613" s="1"/>
      <c r="AJ613" s="1"/>
    </row>
    <row r="614" spans="35:36" x14ac:dyDescent="0.25">
      <c r="AI614" s="1"/>
      <c r="AJ614" s="1"/>
    </row>
    <row r="615" spans="35:36" x14ac:dyDescent="0.25">
      <c r="AI615" s="1"/>
      <c r="AJ615" s="1"/>
    </row>
    <row r="616" spans="35:36" x14ac:dyDescent="0.25">
      <c r="AI616" s="1"/>
      <c r="AJ616" s="1"/>
    </row>
    <row r="617" spans="35:36" x14ac:dyDescent="0.25">
      <c r="AI617" s="1"/>
      <c r="AJ617" s="1"/>
    </row>
    <row r="618" spans="35:36" x14ac:dyDescent="0.25">
      <c r="AI618" s="1"/>
      <c r="AJ618" s="1"/>
    </row>
    <row r="619" spans="35:36" x14ac:dyDescent="0.25">
      <c r="AI619" s="1"/>
      <c r="AJ619" s="1"/>
    </row>
    <row r="620" spans="35:36" x14ac:dyDescent="0.25">
      <c r="AI620" s="1"/>
      <c r="AJ620" s="1"/>
    </row>
    <row r="621" spans="35:36" x14ac:dyDescent="0.25">
      <c r="AI621" s="1"/>
      <c r="AJ621" s="1"/>
    </row>
    <row r="622" spans="35:36" x14ac:dyDescent="0.25">
      <c r="AI622" s="1"/>
      <c r="AJ622" s="1"/>
    </row>
    <row r="623" spans="35:36" x14ac:dyDescent="0.25">
      <c r="AI623" s="1"/>
      <c r="AJ623" s="1"/>
    </row>
    <row r="624" spans="35:36" x14ac:dyDescent="0.25">
      <c r="AI624" s="1"/>
      <c r="AJ624" s="1"/>
    </row>
    <row r="625" spans="35:36" x14ac:dyDescent="0.25">
      <c r="AI625" s="1"/>
      <c r="AJ625" s="1"/>
    </row>
    <row r="626" spans="35:36" x14ac:dyDescent="0.25">
      <c r="AI626" s="1"/>
      <c r="AJ626" s="1"/>
    </row>
    <row r="627" spans="35:36" x14ac:dyDescent="0.25">
      <c r="AI627" s="1"/>
      <c r="AJ627" s="1"/>
    </row>
    <row r="628" spans="35:36" x14ac:dyDescent="0.25">
      <c r="AI628" s="1"/>
      <c r="AJ628" s="1"/>
    </row>
    <row r="629" spans="35:36" x14ac:dyDescent="0.25">
      <c r="AI629" s="1"/>
      <c r="AJ629" s="1"/>
    </row>
    <row r="630" spans="35:36" x14ac:dyDescent="0.25">
      <c r="AI630" s="1"/>
      <c r="AJ630" s="1"/>
    </row>
    <row r="631" spans="35:36" x14ac:dyDescent="0.25">
      <c r="AI631" s="1"/>
      <c r="AJ631" s="1"/>
    </row>
    <row r="632" spans="35:36" x14ac:dyDescent="0.25">
      <c r="AI632" s="1"/>
      <c r="AJ632" s="1"/>
    </row>
    <row r="633" spans="35:36" x14ac:dyDescent="0.25">
      <c r="AI633" s="1"/>
      <c r="AJ633" s="1"/>
    </row>
    <row r="634" spans="35:36" x14ac:dyDescent="0.25">
      <c r="AI634" s="1"/>
      <c r="AJ634" s="1"/>
    </row>
    <row r="635" spans="35:36" x14ac:dyDescent="0.25">
      <c r="AI635" s="1"/>
      <c r="AJ635" s="1"/>
    </row>
    <row r="636" spans="35:36" x14ac:dyDescent="0.25">
      <c r="AI636" s="1"/>
      <c r="AJ636" s="1"/>
    </row>
    <row r="637" spans="35:36" x14ac:dyDescent="0.25">
      <c r="AI637" s="1"/>
      <c r="AJ637" s="1"/>
    </row>
    <row r="638" spans="35:36" x14ac:dyDescent="0.25">
      <c r="AI638" s="1"/>
      <c r="AJ638" s="1"/>
    </row>
    <row r="639" spans="35:36" x14ac:dyDescent="0.25">
      <c r="AI639" s="1"/>
      <c r="AJ639" s="1"/>
    </row>
    <row r="640" spans="35:36" x14ac:dyDescent="0.25">
      <c r="AI640" s="1"/>
      <c r="AJ640" s="1"/>
    </row>
    <row r="641" spans="35:36" x14ac:dyDescent="0.25">
      <c r="AI641" s="1"/>
      <c r="AJ641" s="1"/>
    </row>
    <row r="642" spans="35:36" x14ac:dyDescent="0.25">
      <c r="AI642" s="1"/>
      <c r="AJ642" s="1"/>
    </row>
    <row r="643" spans="35:36" x14ac:dyDescent="0.25">
      <c r="AI643" s="1"/>
      <c r="AJ643" s="1"/>
    </row>
    <row r="644" spans="35:36" x14ac:dyDescent="0.25">
      <c r="AI644" s="1"/>
      <c r="AJ644" s="1"/>
    </row>
    <row r="645" spans="35:36" x14ac:dyDescent="0.25">
      <c r="AI645" s="1"/>
      <c r="AJ645" s="1"/>
    </row>
    <row r="646" spans="35:36" x14ac:dyDescent="0.25">
      <c r="AI646" s="1"/>
      <c r="AJ646" s="1"/>
    </row>
    <row r="647" spans="35:36" x14ac:dyDescent="0.25">
      <c r="AI647" s="1"/>
      <c r="AJ647" s="1"/>
    </row>
    <row r="648" spans="35:36" x14ac:dyDescent="0.25">
      <c r="AI648" s="1"/>
      <c r="AJ648" s="1"/>
    </row>
    <row r="649" spans="35:36" x14ac:dyDescent="0.25">
      <c r="AI649" s="1"/>
      <c r="AJ649" s="1"/>
    </row>
    <row r="650" spans="35:36" x14ac:dyDescent="0.25">
      <c r="AI650" s="1"/>
      <c r="AJ650" s="1"/>
    </row>
    <row r="651" spans="35:36" x14ac:dyDescent="0.25">
      <c r="AI651" s="1"/>
      <c r="AJ651" s="1"/>
    </row>
    <row r="652" spans="35:36" x14ac:dyDescent="0.25">
      <c r="AI652" s="1"/>
      <c r="AJ652" s="1"/>
    </row>
    <row r="653" spans="35:36" x14ac:dyDescent="0.25">
      <c r="AI653" s="1"/>
      <c r="AJ653" s="1"/>
    </row>
    <row r="654" spans="35:36" x14ac:dyDescent="0.25">
      <c r="AI654" s="1"/>
      <c r="AJ654" s="1"/>
    </row>
    <row r="655" spans="35:36" x14ac:dyDescent="0.25">
      <c r="AI655" s="1"/>
      <c r="AJ655" s="1"/>
    </row>
    <row r="656" spans="35:36" x14ac:dyDescent="0.25">
      <c r="AI656" s="1"/>
      <c r="AJ656" s="1"/>
    </row>
    <row r="657" spans="35:36" x14ac:dyDescent="0.25">
      <c r="AI657" s="1"/>
      <c r="AJ657" s="1"/>
    </row>
    <row r="658" spans="35:36" x14ac:dyDescent="0.25">
      <c r="AI658" s="1"/>
      <c r="AJ658" s="1"/>
    </row>
    <row r="659" spans="35:36" x14ac:dyDescent="0.25">
      <c r="AI659" s="1"/>
      <c r="AJ659" s="1"/>
    </row>
    <row r="660" spans="35:36" x14ac:dyDescent="0.25">
      <c r="AI660" s="1"/>
      <c r="AJ660" s="1"/>
    </row>
    <row r="661" spans="35:36" x14ac:dyDescent="0.25">
      <c r="AI661" s="1"/>
      <c r="AJ661" s="1"/>
    </row>
    <row r="662" spans="35:36" x14ac:dyDescent="0.25">
      <c r="AI662" s="1"/>
      <c r="AJ662" s="1"/>
    </row>
    <row r="663" spans="35:36" x14ac:dyDescent="0.25">
      <c r="AI663" s="1"/>
      <c r="AJ663" s="1"/>
    </row>
    <row r="664" spans="35:36" x14ac:dyDescent="0.25">
      <c r="AI664" s="1"/>
      <c r="AJ664" s="1"/>
    </row>
    <row r="665" spans="35:36" x14ac:dyDescent="0.25">
      <c r="AI665" s="1"/>
      <c r="AJ665" s="1"/>
    </row>
    <row r="666" spans="35:36" x14ac:dyDescent="0.25">
      <c r="AI666" s="1"/>
      <c r="AJ666" s="1"/>
    </row>
    <row r="667" spans="35:36" x14ac:dyDescent="0.25">
      <c r="AI667" s="1"/>
      <c r="AJ667" s="1"/>
    </row>
    <row r="668" spans="35:36" x14ac:dyDescent="0.25">
      <c r="AI668" s="1"/>
      <c r="AJ668" s="1"/>
    </row>
    <row r="669" spans="35:36" x14ac:dyDescent="0.25">
      <c r="AI669" s="1"/>
      <c r="AJ669" s="1"/>
    </row>
    <row r="670" spans="35:36" x14ac:dyDescent="0.25">
      <c r="AI670" s="1"/>
      <c r="AJ670" s="1"/>
    </row>
    <row r="671" spans="35:36" x14ac:dyDescent="0.25">
      <c r="AI671" s="1"/>
      <c r="AJ671" s="1"/>
    </row>
    <row r="672" spans="35:36" x14ac:dyDescent="0.25">
      <c r="AI672" s="1"/>
      <c r="AJ672" s="1"/>
    </row>
  </sheetData>
  <mergeCells count="33">
    <mergeCell ref="F4:G4"/>
    <mergeCell ref="H4:I4"/>
    <mergeCell ref="O4:P4"/>
    <mergeCell ref="Y5:Z5"/>
    <mergeCell ref="Y4:Z4"/>
    <mergeCell ref="W5:X5"/>
    <mergeCell ref="H5:I5"/>
    <mergeCell ref="O5:P5"/>
    <mergeCell ref="AA5:AB5"/>
    <mergeCell ref="AC5:AD5"/>
    <mergeCell ref="Q4:R4"/>
    <mergeCell ref="Q5:R5"/>
    <mergeCell ref="S4:T4"/>
    <mergeCell ref="S5:T5"/>
    <mergeCell ref="U4:V4"/>
    <mergeCell ref="W4:X4"/>
    <mergeCell ref="U5:V5"/>
    <mergeCell ref="B5:C5"/>
    <mergeCell ref="A1:AK1"/>
    <mergeCell ref="A2:A4"/>
    <mergeCell ref="B2:M2"/>
    <mergeCell ref="N2:N4"/>
    <mergeCell ref="O2:AI2"/>
    <mergeCell ref="B3:I3"/>
    <mergeCell ref="J3:M3"/>
    <mergeCell ref="O3:AD3"/>
    <mergeCell ref="AF3:AI3"/>
    <mergeCell ref="B4:C4"/>
    <mergeCell ref="D4:E4"/>
    <mergeCell ref="AA4:AB4"/>
    <mergeCell ref="AC4:AD4"/>
    <mergeCell ref="D5:E5"/>
    <mergeCell ref="F5:G5"/>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On_x002d_Track_x003f_ xmlns="f4888985-777b-4b68-9fc3-6a4384cc4f29">true</On_x002d_Track_x003f_>
    <_ip_UnifiedCompliancePolicyUIAction xmlns="http://schemas.microsoft.com/sharepoint/v3" xsi:nil="true"/>
    <MVPRegion xmlns="f4888985-777b-4b68-9fc3-6a4384cc4f29" xsi:nil="true"/>
    <_ip_UnifiedCompliancePolicyProperties xmlns="http://schemas.microsoft.com/sharepoint/v3" xsi:nil="true"/>
    <PlanningGrant xmlns="f4888985-777b-4b68-9fc3-6a4384cc4f29" xsi:nil="true"/>
    <SharedWithUsers xmlns="89b213bb-812a-4895-99d0-a44ca20ff357">
      <UserInfo>
        <DisplayName>White, Sarah (CDA)</DisplayName>
        <AccountId>620</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2D4B72A2883A54B8CE9B4608E4F3D4C" ma:contentTypeVersion="18" ma:contentTypeDescription="Create a new document." ma:contentTypeScope="" ma:versionID="f7478341867a1465d9d71556bd3f6afe">
  <xsd:schema xmlns:xsd="http://www.w3.org/2001/XMLSchema" xmlns:xs="http://www.w3.org/2001/XMLSchema" xmlns:p="http://schemas.microsoft.com/office/2006/metadata/properties" xmlns:ns1="http://schemas.microsoft.com/sharepoint/v3" xmlns:ns2="f4888985-777b-4b68-9fc3-6a4384cc4f29" xmlns:ns3="89b213bb-812a-4895-99d0-a44ca20ff357" targetNamespace="http://schemas.microsoft.com/office/2006/metadata/properties" ma:root="true" ma:fieldsID="c48f19db6c7402527267c0d065b6979b" ns1:_="" ns2:_="" ns3:_="">
    <xsd:import namespace="http://schemas.microsoft.com/sharepoint/v3"/>
    <xsd:import namespace="f4888985-777b-4b68-9fc3-6a4384cc4f29"/>
    <xsd:import namespace="89b213bb-812a-4895-99d0-a44ca20ff35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3:SharedWithUsers" minOccurs="0"/>
                <xsd:element ref="ns3:SharedWithDetails" minOccurs="0"/>
                <xsd:element ref="ns2:MediaServiceLocation" minOccurs="0"/>
                <xsd:element ref="ns2:MVPRegion" minOccurs="0"/>
                <xsd:element ref="ns2:PlanningGrant" minOccurs="0"/>
                <xsd:element ref="ns2:On_x002d_Track_x003f_" minOccurs="0"/>
                <xsd:element ref="ns2:MediaServiceAutoKeyPoints" minOccurs="0"/>
                <xsd:element ref="ns2:MediaServiceKeyPoint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3" nillable="true" ma:displayName="Unified Compliance Policy Properties" ma:hidden="true" ma:internalName="_ip_UnifiedCompliancePolicyProperties">
      <xsd:simpleType>
        <xsd:restriction base="dms:Note"/>
      </xsd:simpleType>
    </xsd:element>
    <xsd:element name="_ip_UnifiedCompliancePolicyUIAction" ma:index="24"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4888985-777b-4b68-9fc3-6a4384cc4f2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VPRegion" ma:index="18" nillable="true" ma:displayName="MVP Region" ma:format="Dropdown" ma:internalName="MVPRegion">
      <xsd:simpleType>
        <xsd:union memberTypes="dms:Text">
          <xsd:simpleType>
            <xsd:restriction base="dms:Choice">
              <xsd:enumeration value="Berkshires &amp; Hilltowns"/>
              <xsd:enumeration value="Central"/>
              <xsd:enumeration value="Greater Boston"/>
              <xsd:enumeration value="Greater CT River Valley"/>
              <xsd:enumeration value="Northeast"/>
              <xsd:enumeration value="Southeast"/>
            </xsd:restriction>
          </xsd:simpleType>
        </xsd:union>
      </xsd:simpleType>
    </xsd:element>
    <xsd:element name="PlanningGrant" ma:index="19" nillable="true" ma:displayName="Image Type" ma:format="Dropdown" ma:internalName="PlanningGrant">
      <xsd:simpleType>
        <xsd:restriction base="dms:Text">
          <xsd:maxLength value="255"/>
        </xsd:restriction>
      </xsd:simpleType>
    </xsd:element>
    <xsd:element name="On_x002d_Track_x003f_" ma:index="20" nillable="true" ma:displayName="On-Track?" ma:default="1" ma:description="Eyeball assessment of whether or not they are on-track." ma:format="Dropdown" ma:internalName="On_x002d_Track_x003f_">
      <xsd:simpleType>
        <xsd:restriction base="dms:Boolean"/>
      </xsd:simpleType>
    </xsd:element>
    <xsd:element name="MediaServiceAutoKeyPoints" ma:index="21" nillable="true" ma:displayName="MediaServiceAutoKeyPoints" ma:hidden="true" ma:internalName="MediaServiceAutoKeyPoints" ma:readOnly="true">
      <xsd:simpleType>
        <xsd:restriction base="dms:Note"/>
      </xsd:simpleType>
    </xsd:element>
    <xsd:element name="MediaServiceKeyPoints" ma:index="22"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9b213bb-812a-4895-99d0-a44ca20ff357"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1659219-DA38-47E5-B9A8-44E0D4DEEBF5}">
  <ds:schemaRefs>
    <ds:schemaRef ds:uri="http://schemas.microsoft.com/office/2006/metadata/properties"/>
    <ds:schemaRef ds:uri="http://schemas.microsoft.com/office/infopath/2007/PartnerControls"/>
    <ds:schemaRef ds:uri="f4888985-777b-4b68-9fc3-6a4384cc4f29"/>
    <ds:schemaRef ds:uri="http://schemas.microsoft.com/sharepoint/v3"/>
    <ds:schemaRef ds:uri="89b213bb-812a-4895-99d0-a44ca20ff357"/>
  </ds:schemaRefs>
</ds:datastoreItem>
</file>

<file path=customXml/itemProps2.xml><?xml version="1.0" encoding="utf-8"?>
<ds:datastoreItem xmlns:ds="http://schemas.openxmlformats.org/officeDocument/2006/customXml" ds:itemID="{EBCAE110-32C7-4055-9AB4-756B92E6CF6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f4888985-777b-4b68-9fc3-6a4384cc4f29"/>
    <ds:schemaRef ds:uri="89b213bb-812a-4895-99d0-a44ca20ff35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33C0081-A661-4469-AD42-7570118032E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SCOPE_BUDGET</vt:lpstr>
      <vt:lpstr>CommBuysOPTIONAL BUDGET WORKSHE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jbragdon</dc:creator>
  <cp:keywords/>
  <dc:description/>
  <cp:lastModifiedBy>Ronald A. Gabel</cp:lastModifiedBy>
  <cp:revision/>
  <cp:lastPrinted>2021-04-29T12:15:11Z</cp:lastPrinted>
  <dcterms:created xsi:type="dcterms:W3CDTF">2000-10-09T13:54:59Z</dcterms:created>
  <dcterms:modified xsi:type="dcterms:W3CDTF">2022-12-15T00:44:25Z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0x01010082D4B72A2883A54B8CE9B4608E4F3D4C</vt:lpwstr>
  </property>
</Properties>
</file>